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C717BE7C-DC18-4E18-B659-255463C422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地区理事出力用(感想画)" sheetId="10" r:id="rId1"/>
    <sheet name="出品者リスト貼付用" sheetId="15" r:id="rId2"/>
    <sheet name="出品数貼付用" sheetId="16" r:id="rId3"/>
    <sheet name="コード" sheetId="18" r:id="rId4"/>
  </sheets>
  <definedNames>
    <definedName name="_xlnm._FilterDatabase" localSheetId="1" hidden="1">出品者リスト貼付用!$A$6:$K$246</definedName>
    <definedName name="_xlnm.Print_Area" localSheetId="3">コード!$A$1:$F$351</definedName>
    <definedName name="_xlnm.Print_Area" localSheetId="1">出品者リスト貼付用!$A$7:$K$246</definedName>
    <definedName name="_xlnm.Print_Area" localSheetId="2">出品数貼付用!$B$5:$L$106</definedName>
    <definedName name="_xlnm.Print_Area" localSheetId="0">'地区理事出力用(感想画)'!$A$1:$I$30</definedName>
    <definedName name="_xlnm.Print_Titles" localSheetId="1">出品者リスト貼付用!$1:$6</definedName>
    <definedName name="ブロック名">コード!#REF!</definedName>
    <definedName name="学年">コード!#REF!</definedName>
    <definedName name="校種">コード!#REF!</definedName>
    <definedName name="参照">コード!$D$2:$E$9</definedName>
    <definedName name="部門">コード!#REF!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0" l="1"/>
  <c r="AI3" i="10" s="1"/>
  <c r="G22" i="10"/>
  <c r="AH3" i="10" s="1"/>
  <c r="G21" i="10"/>
  <c r="AG3" i="10" s="1"/>
  <c r="G20" i="10"/>
  <c r="AF3" i="10" s="1"/>
  <c r="G19" i="10"/>
  <c r="AE3" i="10" s="1"/>
  <c r="G18" i="10"/>
  <c r="AD3" i="10" s="1"/>
  <c r="G17" i="10"/>
  <c r="AC3" i="10" s="1"/>
  <c r="G16" i="10"/>
  <c r="AB3" i="10" s="1"/>
  <c r="G15" i="10"/>
  <c r="AA3" i="10" s="1"/>
  <c r="G14" i="10"/>
  <c r="Z3" i="10" s="1"/>
  <c r="G13" i="10"/>
  <c r="Y3" i="10" s="1"/>
  <c r="G12" i="10"/>
  <c r="D23" i="10"/>
  <c r="W3" i="10" s="1"/>
  <c r="D22" i="10"/>
  <c r="V3" i="10" s="1"/>
  <c r="D21" i="10"/>
  <c r="U3" i="10" s="1"/>
  <c r="D20" i="10"/>
  <c r="T3" i="10" s="1"/>
  <c r="D19" i="10"/>
  <c r="S3" i="10" s="1"/>
  <c r="D18" i="10"/>
  <c r="R3" i="10" s="1"/>
  <c r="D17" i="10"/>
  <c r="Q3" i="10" s="1"/>
  <c r="D16" i="10"/>
  <c r="P3" i="10" s="1"/>
  <c r="D15" i="10"/>
  <c r="O3" i="10" s="1"/>
  <c r="D14" i="10"/>
  <c r="N3" i="10" s="1"/>
  <c r="D13" i="10"/>
  <c r="M3" i="10" s="1"/>
  <c r="D12" i="10"/>
  <c r="L3" i="10" s="1"/>
  <c r="C246" i="15"/>
  <c r="C245" i="15"/>
  <c r="C244" i="15"/>
  <c r="C243" i="15"/>
  <c r="C242" i="15"/>
  <c r="C241" i="15"/>
  <c r="C240" i="15"/>
  <c r="C239" i="15"/>
  <c r="C238" i="15"/>
  <c r="C237" i="15"/>
  <c r="C236" i="15"/>
  <c r="C235" i="15"/>
  <c r="C234" i="15"/>
  <c r="C233" i="15"/>
  <c r="C232" i="15"/>
  <c r="C231" i="15"/>
  <c r="C230" i="15"/>
  <c r="C229" i="15"/>
  <c r="C228" i="15"/>
  <c r="C227" i="15"/>
  <c r="C226" i="15"/>
  <c r="C225" i="15"/>
  <c r="C224" i="15"/>
  <c r="C223" i="15"/>
  <c r="C222" i="15"/>
  <c r="C221" i="15"/>
  <c r="C220" i="15"/>
  <c r="C219" i="15"/>
  <c r="C218" i="15"/>
  <c r="C217" i="15"/>
  <c r="C216" i="15"/>
  <c r="C215" i="15"/>
  <c r="C214" i="15"/>
  <c r="C213" i="15"/>
  <c r="C212" i="15"/>
  <c r="C211" i="15"/>
  <c r="C210" i="15"/>
  <c r="C209" i="15"/>
  <c r="C208" i="15"/>
  <c r="C207" i="15"/>
  <c r="C206" i="15"/>
  <c r="C205" i="15"/>
  <c r="C204" i="15"/>
  <c r="C203" i="15"/>
  <c r="C202" i="15"/>
  <c r="C201" i="15"/>
  <c r="C200" i="15"/>
  <c r="C199" i="15"/>
  <c r="C198" i="15"/>
  <c r="C197" i="15"/>
  <c r="C196" i="15"/>
  <c r="C195" i="15"/>
  <c r="C194" i="15"/>
  <c r="C193" i="15"/>
  <c r="C192" i="15"/>
  <c r="C191" i="15"/>
  <c r="C190" i="15"/>
  <c r="C189" i="15"/>
  <c r="C188" i="15"/>
  <c r="C187" i="15"/>
  <c r="C186" i="15"/>
  <c r="C185" i="15"/>
  <c r="C184" i="15"/>
  <c r="C183" i="15"/>
  <c r="C182" i="15"/>
  <c r="C181" i="15"/>
  <c r="C180" i="15"/>
  <c r="C179" i="15"/>
  <c r="C178" i="15"/>
  <c r="C177" i="15"/>
  <c r="C176" i="15"/>
  <c r="C175" i="15"/>
  <c r="C174" i="15"/>
  <c r="C173" i="15"/>
  <c r="C172" i="15"/>
  <c r="C171" i="15"/>
  <c r="C170" i="15"/>
  <c r="C169" i="15"/>
  <c r="C168" i="15"/>
  <c r="C167" i="15"/>
  <c r="C166" i="15"/>
  <c r="C165" i="15"/>
  <c r="C164" i="15"/>
  <c r="C163" i="15"/>
  <c r="C162" i="15"/>
  <c r="C161" i="15"/>
  <c r="C160" i="15"/>
  <c r="C159" i="15"/>
  <c r="C158" i="15"/>
  <c r="C157" i="15"/>
  <c r="C156" i="15"/>
  <c r="C155" i="15"/>
  <c r="C154" i="15"/>
  <c r="C153" i="15"/>
  <c r="C152" i="15"/>
  <c r="C151" i="15"/>
  <c r="C150" i="15"/>
  <c r="C149" i="15"/>
  <c r="C148" i="15"/>
  <c r="C147" i="15"/>
  <c r="C146" i="15"/>
  <c r="C145" i="15"/>
  <c r="C144" i="15"/>
  <c r="C143" i="15"/>
  <c r="C142" i="15"/>
  <c r="C141" i="15"/>
  <c r="C140" i="15"/>
  <c r="C139" i="15"/>
  <c r="C138" i="15"/>
  <c r="C137" i="15"/>
  <c r="C136" i="15"/>
  <c r="C135" i="15"/>
  <c r="C134" i="15"/>
  <c r="C133" i="15"/>
  <c r="C132" i="15"/>
  <c r="C131" i="15"/>
  <c r="C130" i="15"/>
  <c r="C129" i="15"/>
  <c r="C128" i="15"/>
  <c r="C127" i="15"/>
  <c r="C126" i="15"/>
  <c r="C125" i="15"/>
  <c r="C124" i="15"/>
  <c r="C123" i="15"/>
  <c r="C122" i="15"/>
  <c r="C121" i="15"/>
  <c r="C120" i="15"/>
  <c r="C119" i="15"/>
  <c r="C118" i="15"/>
  <c r="C117" i="15"/>
  <c r="C116" i="15"/>
  <c r="C115" i="15"/>
  <c r="C114" i="15"/>
  <c r="C113" i="15"/>
  <c r="C112" i="15"/>
  <c r="C111" i="15"/>
  <c r="C110" i="15"/>
  <c r="C109" i="15"/>
  <c r="C108" i="15"/>
  <c r="C107" i="15"/>
  <c r="C106" i="15"/>
  <c r="C105" i="15"/>
  <c r="C104" i="15"/>
  <c r="C103" i="15"/>
  <c r="C102" i="15"/>
  <c r="C101" i="15"/>
  <c r="C100" i="15"/>
  <c r="C99" i="15"/>
  <c r="C98" i="15"/>
  <c r="C97" i="15"/>
  <c r="C96" i="15"/>
  <c r="C95" i="15"/>
  <c r="C94" i="15"/>
  <c r="C93" i="15"/>
  <c r="C92" i="15"/>
  <c r="C91" i="15"/>
  <c r="C90" i="15"/>
  <c r="C89" i="15"/>
  <c r="C88" i="15"/>
  <c r="C87" i="15"/>
  <c r="C86" i="15"/>
  <c r="C85" i="15"/>
  <c r="C84" i="15"/>
  <c r="C83" i="15"/>
  <c r="C82" i="15"/>
  <c r="C81" i="15"/>
  <c r="C80" i="15"/>
  <c r="C79" i="15"/>
  <c r="C78" i="15"/>
  <c r="C77" i="15"/>
  <c r="C76" i="15"/>
  <c r="C75" i="15"/>
  <c r="C74" i="15"/>
  <c r="C73" i="15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B246" i="15"/>
  <c r="B245" i="15"/>
  <c r="B244" i="15"/>
  <c r="B243" i="15"/>
  <c r="B242" i="15"/>
  <c r="B241" i="15"/>
  <c r="B240" i="15"/>
  <c r="B239" i="15"/>
  <c r="B238" i="15"/>
  <c r="B237" i="15"/>
  <c r="B236" i="15"/>
  <c r="B235" i="15"/>
  <c r="B234" i="15"/>
  <c r="B233" i="15"/>
  <c r="B232" i="15"/>
  <c r="B231" i="15"/>
  <c r="B230" i="15"/>
  <c r="B229" i="15"/>
  <c r="B228" i="15"/>
  <c r="B227" i="15"/>
  <c r="B226" i="15"/>
  <c r="B225" i="15"/>
  <c r="B224" i="15"/>
  <c r="B223" i="15"/>
  <c r="B222" i="15"/>
  <c r="B221" i="15"/>
  <c r="B220" i="15"/>
  <c r="B219" i="15"/>
  <c r="B218" i="15"/>
  <c r="B217" i="15"/>
  <c r="B216" i="15"/>
  <c r="B215" i="15"/>
  <c r="B214" i="15"/>
  <c r="B213" i="15"/>
  <c r="B212" i="15"/>
  <c r="B211" i="15"/>
  <c r="B210" i="15"/>
  <c r="B209" i="15"/>
  <c r="B208" i="15"/>
  <c r="B207" i="15"/>
  <c r="B206" i="15"/>
  <c r="B205" i="15"/>
  <c r="B204" i="15"/>
  <c r="B203" i="15"/>
  <c r="B202" i="15"/>
  <c r="B201" i="15"/>
  <c r="B200" i="15"/>
  <c r="B199" i="15"/>
  <c r="B198" i="15"/>
  <c r="B197" i="15"/>
  <c r="B196" i="15"/>
  <c r="B195" i="15"/>
  <c r="B194" i="15"/>
  <c r="B193" i="15"/>
  <c r="B192" i="15"/>
  <c r="B191" i="15"/>
  <c r="B190" i="15"/>
  <c r="B189" i="15"/>
  <c r="B188" i="15"/>
  <c r="B187" i="15"/>
  <c r="B186" i="15"/>
  <c r="B185" i="15"/>
  <c r="B184" i="15"/>
  <c r="B183" i="15"/>
  <c r="B182" i="15"/>
  <c r="B181" i="15"/>
  <c r="B180" i="15"/>
  <c r="B179" i="15"/>
  <c r="B178" i="15"/>
  <c r="B177" i="15"/>
  <c r="B176" i="15"/>
  <c r="B175" i="15"/>
  <c r="B174" i="15"/>
  <c r="B173" i="15"/>
  <c r="B172" i="15"/>
  <c r="B171" i="15"/>
  <c r="B170" i="15"/>
  <c r="B169" i="15"/>
  <c r="B168" i="15"/>
  <c r="B167" i="15"/>
  <c r="B166" i="15"/>
  <c r="B165" i="15"/>
  <c r="B164" i="15"/>
  <c r="B163" i="15"/>
  <c r="B162" i="15"/>
  <c r="B161" i="15"/>
  <c r="B160" i="15"/>
  <c r="B159" i="15"/>
  <c r="B158" i="15"/>
  <c r="B157" i="15"/>
  <c r="B156" i="15"/>
  <c r="B155" i="15"/>
  <c r="B154" i="15"/>
  <c r="B153" i="15"/>
  <c r="B152" i="15"/>
  <c r="B151" i="15"/>
  <c r="B150" i="15"/>
  <c r="B149" i="15"/>
  <c r="B148" i="15"/>
  <c r="B147" i="15"/>
  <c r="B146" i="15"/>
  <c r="B145" i="15"/>
  <c r="B144" i="15"/>
  <c r="B143" i="15"/>
  <c r="B142" i="15"/>
  <c r="B141" i="15"/>
  <c r="B140" i="15"/>
  <c r="B139" i="15"/>
  <c r="B138" i="15"/>
  <c r="B137" i="15"/>
  <c r="B136" i="15"/>
  <c r="B135" i="15"/>
  <c r="B134" i="15"/>
  <c r="B133" i="15"/>
  <c r="B132" i="15"/>
  <c r="B131" i="15"/>
  <c r="B130" i="15"/>
  <c r="B129" i="15"/>
  <c r="B128" i="15"/>
  <c r="B127" i="15"/>
  <c r="B126" i="15"/>
  <c r="B125" i="15"/>
  <c r="B124" i="15"/>
  <c r="B123" i="15"/>
  <c r="B122" i="15"/>
  <c r="B121" i="15"/>
  <c r="B120" i="15"/>
  <c r="B119" i="15"/>
  <c r="B118" i="15"/>
  <c r="B117" i="15"/>
  <c r="B116" i="15"/>
  <c r="B115" i="15"/>
  <c r="B114" i="15"/>
  <c r="B113" i="15"/>
  <c r="B112" i="15"/>
  <c r="B111" i="15"/>
  <c r="B110" i="15"/>
  <c r="B109" i="15"/>
  <c r="B108" i="15"/>
  <c r="B107" i="15"/>
  <c r="B106" i="15"/>
  <c r="B105" i="15"/>
  <c r="B104" i="15"/>
  <c r="B103" i="15"/>
  <c r="B102" i="15"/>
  <c r="B101" i="15"/>
  <c r="B100" i="15"/>
  <c r="B99" i="15"/>
  <c r="B98" i="15"/>
  <c r="B97" i="15"/>
  <c r="B96" i="15"/>
  <c r="B95" i="15"/>
  <c r="B94" i="15"/>
  <c r="B93" i="15"/>
  <c r="B92" i="15"/>
  <c r="B91" i="15"/>
  <c r="B90" i="15"/>
  <c r="B89" i="15"/>
  <c r="B88" i="15"/>
  <c r="B87" i="15"/>
  <c r="B86" i="15"/>
  <c r="B85" i="15"/>
  <c r="B84" i="15"/>
  <c r="B83" i="15"/>
  <c r="B82" i="15"/>
  <c r="B81" i="15"/>
  <c r="B80" i="15"/>
  <c r="B79" i="15"/>
  <c r="B78" i="15"/>
  <c r="B77" i="15"/>
  <c r="B76" i="15"/>
  <c r="B75" i="15"/>
  <c r="B74" i="15"/>
  <c r="B73" i="15"/>
  <c r="B72" i="15"/>
  <c r="B71" i="15"/>
  <c r="B70" i="15"/>
  <c r="B69" i="15"/>
  <c r="B68" i="15"/>
  <c r="B67" i="15"/>
  <c r="B66" i="15"/>
  <c r="B65" i="15"/>
  <c r="B64" i="15"/>
  <c r="B63" i="15"/>
  <c r="B62" i="15"/>
  <c r="B61" i="15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X3" i="10" l="1"/>
  <c r="D10" i="10"/>
  <c r="K3" i="10" s="1"/>
  <c r="C2" i="15"/>
  <c r="C9" i="10" s="1"/>
  <c r="B2" i="15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A26" i="10" l="1"/>
  <c r="A25" i="10"/>
  <c r="C8" i="10"/>
  <c r="J3" i="10"/>
</calcChain>
</file>

<file path=xl/sharedStrings.xml><?xml version="1.0" encoding="utf-8"?>
<sst xmlns="http://schemas.openxmlformats.org/spreadsheetml/2006/main" count="1567" uniqueCount="848">
  <si>
    <t>学校名</t>
    <rPh sb="0" eb="3">
      <t>ガッコウメイ</t>
    </rPh>
    <phoneticPr fontId="1"/>
  </si>
  <si>
    <t>分類</t>
    <rPh sb="0" eb="2">
      <t>ブンルイ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</si>
  <si>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</si>
  <si>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</si>
  <si>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例</t>
    <rPh sb="0" eb="1">
      <t>レイ</t>
    </rPh>
    <phoneticPr fontId="1"/>
  </si>
  <si>
    <t>自由</t>
    <rPh sb="0" eb="2">
      <t>ジユウ</t>
    </rPh>
    <phoneticPr fontId="1"/>
  </si>
  <si>
    <t>点</t>
    <rPh sb="0" eb="1">
      <t>テン</t>
    </rPh>
    <phoneticPr fontId="1"/>
  </si>
  <si>
    <t>地区名</t>
    <rPh sb="0" eb="2">
      <t>チク</t>
    </rPh>
    <rPh sb="2" eb="3">
      <t>メイ</t>
    </rPh>
    <phoneticPr fontId="1"/>
  </si>
  <si>
    <t>応募校数</t>
    <rPh sb="0" eb="2">
      <t>オウボ</t>
    </rPh>
    <rPh sb="2" eb="4">
      <t>コウスウ</t>
    </rPh>
    <phoneticPr fontId="1"/>
  </si>
  <si>
    <t>校</t>
    <rPh sb="0" eb="1">
      <t>コウ</t>
    </rPh>
    <phoneticPr fontId="1"/>
  </si>
  <si>
    <t>　　合わせて添付してください。各地区で控えが必要な際は、コピーを保存ください。</t>
    <phoneticPr fontId="1"/>
  </si>
  <si>
    <t>ふりがな</t>
    <phoneticPr fontId="1"/>
  </si>
  <si>
    <t>〇〇　△△</t>
    <phoneticPr fontId="1"/>
  </si>
  <si>
    <r>
      <t>　　また、各学校から提出された</t>
    </r>
    <r>
      <rPr>
        <sz val="11"/>
        <rFont val="ＭＳ Ｐゴシック"/>
        <family val="3"/>
        <charset val="128"/>
        <scheme val="minor"/>
      </rPr>
      <t>　応募票、校内集計票についても、</t>
    </r>
    <phoneticPr fontId="1"/>
  </si>
  <si>
    <t>↓</t>
  </si>
  <si>
    <t>代表　自由</t>
    <rPh sb="0" eb="2">
      <t>ダイヒョウ</t>
    </rPh>
    <rPh sb="3" eb="5">
      <t>ジユウ</t>
    </rPh>
    <phoneticPr fontId="1"/>
  </si>
  <si>
    <t>小学校</t>
    <rPh sb="0" eb="3">
      <t>ショウガッコウ</t>
    </rPh>
    <phoneticPr fontId="1"/>
  </si>
  <si>
    <t>校数</t>
    <rPh sb="0" eb="2">
      <t>コウスウ</t>
    </rPh>
    <phoneticPr fontId="1"/>
  </si>
  <si>
    <t>出品数　自由</t>
    <rPh sb="0" eb="2">
      <t>シュッピン</t>
    </rPh>
    <rPh sb="2" eb="3">
      <t>スウ</t>
    </rPh>
    <rPh sb="4" eb="6">
      <t>ジユウ</t>
    </rPh>
    <phoneticPr fontId="1"/>
  </si>
  <si>
    <t>地区</t>
    <rPh sb="0" eb="2">
      <t>チク</t>
    </rPh>
    <phoneticPr fontId="1"/>
  </si>
  <si>
    <t>学校</t>
    <rPh sb="0" eb="2">
      <t>ガッコウ</t>
    </rPh>
    <phoneticPr fontId="1"/>
  </si>
  <si>
    <t>ｺｰﾄﾞ</t>
    <phoneticPr fontId="1"/>
  </si>
  <si>
    <t>地区
№</t>
    <rPh sb="0" eb="2">
      <t>チク</t>
    </rPh>
    <phoneticPr fontId="15"/>
  </si>
  <si>
    <t>地区名</t>
    <rPh sb="0" eb="2">
      <t>チク</t>
    </rPh>
    <rPh sb="2" eb="3">
      <t>ナ</t>
    </rPh>
    <phoneticPr fontId="15"/>
  </si>
  <si>
    <t>所属</t>
    <rPh sb="0" eb="2">
      <t>ショゾク</t>
    </rPh>
    <phoneticPr fontId="15"/>
  </si>
  <si>
    <t>番号</t>
    <rPh sb="0" eb="2">
      <t>バンゴウ</t>
    </rPh>
    <phoneticPr fontId="16"/>
  </si>
  <si>
    <t>学校名略称</t>
    <rPh sb="0" eb="3">
      <t>ガッコウメイ</t>
    </rPh>
    <rPh sb="3" eb="5">
      <t>リャクショウ</t>
    </rPh>
    <phoneticPr fontId="16"/>
  </si>
  <si>
    <t>学校名</t>
    <rPh sb="0" eb="3">
      <t>ガッコウメイ</t>
    </rPh>
    <phoneticPr fontId="15"/>
  </si>
  <si>
    <t>備　　　　　考</t>
    <rPh sb="0" eb="1">
      <t>ソナエ</t>
    </rPh>
    <rPh sb="6" eb="7">
      <t>コウ</t>
    </rPh>
    <phoneticPr fontId="15"/>
  </si>
  <si>
    <t>長崎</t>
    <rPh sb="0" eb="2">
      <t>ナガサキ</t>
    </rPh>
    <phoneticPr fontId="15"/>
  </si>
  <si>
    <t>長崎市立</t>
    <rPh sb="0" eb="4">
      <t>ナガサキシリツ</t>
    </rPh>
    <phoneticPr fontId="15"/>
  </si>
  <si>
    <t>戸石</t>
    <rPh sb="0" eb="1">
      <t>ト</t>
    </rPh>
    <rPh sb="1" eb="2">
      <t>イシ</t>
    </rPh>
    <phoneticPr fontId="15"/>
  </si>
  <si>
    <t>長崎市立戸石小</t>
    <phoneticPr fontId="15"/>
  </si>
  <si>
    <t>古賀</t>
    <rPh sb="0" eb="2">
      <t>コガ</t>
    </rPh>
    <phoneticPr fontId="15"/>
  </si>
  <si>
    <t>長崎市立古賀小</t>
    <phoneticPr fontId="15"/>
  </si>
  <si>
    <t>矢上</t>
    <rPh sb="0" eb="2">
      <t>ヤガミ</t>
    </rPh>
    <phoneticPr fontId="15"/>
  </si>
  <si>
    <t>長崎市立矢上小</t>
    <phoneticPr fontId="15"/>
  </si>
  <si>
    <t>日見</t>
    <rPh sb="0" eb="2">
      <t>ヒミ</t>
    </rPh>
    <phoneticPr fontId="15"/>
  </si>
  <si>
    <t>長崎市立日見小</t>
    <phoneticPr fontId="15"/>
  </si>
  <si>
    <t>伊良林</t>
    <rPh sb="0" eb="3">
      <t>イラバヤシ</t>
    </rPh>
    <phoneticPr fontId="15"/>
  </si>
  <si>
    <t>長崎市立伊良林小</t>
    <phoneticPr fontId="15"/>
  </si>
  <si>
    <t>諏訪</t>
    <rPh sb="0" eb="2">
      <t>スワ</t>
    </rPh>
    <phoneticPr fontId="15"/>
  </si>
  <si>
    <t>長崎市立諏訪小</t>
    <phoneticPr fontId="15"/>
  </si>
  <si>
    <t>上長崎</t>
    <rPh sb="0" eb="1">
      <t>カミ</t>
    </rPh>
    <rPh sb="1" eb="3">
      <t>ナガサキ</t>
    </rPh>
    <phoneticPr fontId="15"/>
  </si>
  <si>
    <t>長崎市立上長崎小</t>
    <phoneticPr fontId="15"/>
  </si>
  <si>
    <t>桜町</t>
    <rPh sb="0" eb="2">
      <t>サクラマチ</t>
    </rPh>
    <phoneticPr fontId="15"/>
  </si>
  <si>
    <t>長崎市立桜町小</t>
    <phoneticPr fontId="15"/>
  </si>
  <si>
    <t>西坂</t>
    <rPh sb="0" eb="2">
      <t>ニシザカ</t>
    </rPh>
    <phoneticPr fontId="15"/>
  </si>
  <si>
    <t>長崎市立西坂小</t>
    <phoneticPr fontId="15"/>
  </si>
  <si>
    <t>小島</t>
    <rPh sb="0" eb="2">
      <t>コジマ</t>
    </rPh>
    <phoneticPr fontId="15"/>
  </si>
  <si>
    <t>長崎市立小島小</t>
    <phoneticPr fontId="15"/>
  </si>
  <si>
    <t>愛宕</t>
    <rPh sb="0" eb="2">
      <t>アタゴ</t>
    </rPh>
    <phoneticPr fontId="15"/>
  </si>
  <si>
    <t>長崎市立愛宕小</t>
    <phoneticPr fontId="15"/>
  </si>
  <si>
    <t>日吉</t>
    <rPh sb="0" eb="2">
      <t>ヒヨシ</t>
    </rPh>
    <phoneticPr fontId="15"/>
  </si>
  <si>
    <t>長崎市立日吉小</t>
    <phoneticPr fontId="15"/>
  </si>
  <si>
    <t>茂木</t>
    <rPh sb="0" eb="2">
      <t>モギ</t>
    </rPh>
    <phoneticPr fontId="15"/>
  </si>
  <si>
    <t>長崎市立茂木小</t>
    <phoneticPr fontId="15"/>
  </si>
  <si>
    <t>南</t>
    <rPh sb="0" eb="1">
      <t>ミナミ</t>
    </rPh>
    <phoneticPr fontId="15"/>
  </si>
  <si>
    <t>長崎市立南小</t>
    <phoneticPr fontId="15"/>
  </si>
  <si>
    <t>仁田佐古</t>
    <rPh sb="2" eb="4">
      <t>サコ</t>
    </rPh>
    <phoneticPr fontId="15"/>
  </si>
  <si>
    <t>長崎市立仁田佐古小</t>
    <phoneticPr fontId="15"/>
  </si>
  <si>
    <t>大浦</t>
    <rPh sb="0" eb="2">
      <t>オオウラ</t>
    </rPh>
    <phoneticPr fontId="15"/>
  </si>
  <si>
    <t>長崎市立大浦小</t>
    <phoneticPr fontId="15"/>
  </si>
  <si>
    <t>戸町</t>
    <rPh sb="0" eb="2">
      <t>トマチ</t>
    </rPh>
    <phoneticPr fontId="15"/>
  </si>
  <si>
    <t>長崎市立戸町小</t>
    <phoneticPr fontId="15"/>
  </si>
  <si>
    <t>小ケ倉</t>
    <phoneticPr fontId="15"/>
  </si>
  <si>
    <t>長崎市立小ケ倉小</t>
    <phoneticPr fontId="15"/>
  </si>
  <si>
    <t>土井首</t>
    <rPh sb="0" eb="2">
      <t>ドイ</t>
    </rPh>
    <rPh sb="2" eb="3">
      <t>クビ</t>
    </rPh>
    <phoneticPr fontId="15"/>
  </si>
  <si>
    <t>長崎市立土井首小</t>
    <phoneticPr fontId="15"/>
  </si>
  <si>
    <t>深堀</t>
    <rPh sb="0" eb="2">
      <t>フカホリ</t>
    </rPh>
    <phoneticPr fontId="15"/>
  </si>
  <si>
    <t>長崎市立深堀小</t>
    <phoneticPr fontId="15"/>
  </si>
  <si>
    <t>式見</t>
    <rPh sb="0" eb="2">
      <t>シキミ</t>
    </rPh>
    <phoneticPr fontId="15"/>
  </si>
  <si>
    <t>長崎市立式見小</t>
    <phoneticPr fontId="15"/>
  </si>
  <si>
    <t>手熊</t>
    <rPh sb="0" eb="1">
      <t>テ</t>
    </rPh>
    <rPh sb="1" eb="2">
      <t>グマ</t>
    </rPh>
    <phoneticPr fontId="15"/>
  </si>
  <si>
    <t>長崎市立手熊小</t>
    <phoneticPr fontId="15"/>
  </si>
  <si>
    <t>福田</t>
    <rPh sb="0" eb="2">
      <t>フクダ</t>
    </rPh>
    <phoneticPr fontId="15"/>
  </si>
  <si>
    <t>長崎市立福田小</t>
    <phoneticPr fontId="15"/>
  </si>
  <si>
    <t>小榊</t>
    <rPh sb="1" eb="2">
      <t>サカキ</t>
    </rPh>
    <phoneticPr fontId="15"/>
  </si>
  <si>
    <t>長崎市立小榊小</t>
    <phoneticPr fontId="15"/>
  </si>
  <si>
    <t>飽浦</t>
    <phoneticPr fontId="15"/>
  </si>
  <si>
    <t>長崎市立飽浦小</t>
    <phoneticPr fontId="15"/>
  </si>
  <si>
    <t>朝日</t>
    <rPh sb="0" eb="2">
      <t>アサヒ</t>
    </rPh>
    <phoneticPr fontId="15"/>
  </si>
  <si>
    <t>長崎市立朝日小</t>
    <phoneticPr fontId="15"/>
  </si>
  <si>
    <t>稲佐</t>
    <rPh sb="0" eb="2">
      <t>イナサ</t>
    </rPh>
    <phoneticPr fontId="15"/>
  </si>
  <si>
    <t>長崎市立稲佐小</t>
    <phoneticPr fontId="15"/>
  </si>
  <si>
    <t>城山</t>
    <rPh sb="0" eb="2">
      <t>シロヤマ</t>
    </rPh>
    <phoneticPr fontId="15"/>
  </si>
  <si>
    <t>長崎市立城山小</t>
    <phoneticPr fontId="15"/>
  </si>
  <si>
    <t>西城山</t>
    <rPh sb="0" eb="1">
      <t>ニシ</t>
    </rPh>
    <rPh sb="1" eb="3">
      <t>シロヤマ</t>
    </rPh>
    <phoneticPr fontId="15"/>
  </si>
  <si>
    <t>長崎市立西城山小</t>
    <phoneticPr fontId="15"/>
  </si>
  <si>
    <t>西町</t>
    <rPh sb="0" eb="2">
      <t>ニシマチ</t>
    </rPh>
    <phoneticPr fontId="15"/>
  </si>
  <si>
    <t>長崎市立西町小</t>
    <phoneticPr fontId="15"/>
  </si>
  <si>
    <t>西北</t>
    <rPh sb="0" eb="2">
      <t>ニシキタ</t>
    </rPh>
    <phoneticPr fontId="15"/>
  </si>
  <si>
    <t>長崎市立西北小</t>
    <phoneticPr fontId="15"/>
  </si>
  <si>
    <t>滑石</t>
    <rPh sb="0" eb="2">
      <t>ナメシ</t>
    </rPh>
    <phoneticPr fontId="15"/>
  </si>
  <si>
    <t>長崎市立滑石小</t>
    <phoneticPr fontId="15"/>
  </si>
  <si>
    <t>大園</t>
    <rPh sb="0" eb="2">
      <t>オオゾノ</t>
    </rPh>
    <phoneticPr fontId="15"/>
  </si>
  <si>
    <t>長崎市立大園小</t>
    <phoneticPr fontId="15"/>
  </si>
  <si>
    <t>西浦上</t>
    <rPh sb="0" eb="3">
      <t>ニシウラカミ</t>
    </rPh>
    <phoneticPr fontId="15"/>
  </si>
  <si>
    <t>長崎市立西浦上小</t>
    <phoneticPr fontId="15"/>
  </si>
  <si>
    <t>高尾</t>
    <rPh sb="0" eb="2">
      <t>タカオ</t>
    </rPh>
    <phoneticPr fontId="15"/>
  </si>
  <si>
    <t>長崎市立高尾小</t>
    <phoneticPr fontId="15"/>
  </si>
  <si>
    <t>山里</t>
    <rPh sb="0" eb="2">
      <t>ヤマサト</t>
    </rPh>
    <phoneticPr fontId="15"/>
  </si>
  <si>
    <t>長崎市立山里小</t>
    <phoneticPr fontId="15"/>
  </si>
  <si>
    <t>坂本</t>
    <rPh sb="0" eb="2">
      <t>サカモト</t>
    </rPh>
    <phoneticPr fontId="15"/>
  </si>
  <si>
    <t>長崎市立坂本小</t>
    <phoneticPr fontId="15"/>
  </si>
  <si>
    <t>銭座</t>
    <phoneticPr fontId="15"/>
  </si>
  <si>
    <t>長崎市立銭座小</t>
    <phoneticPr fontId="15"/>
  </si>
  <si>
    <t>三原</t>
    <rPh sb="0" eb="2">
      <t>ミハラ</t>
    </rPh>
    <phoneticPr fontId="15"/>
  </si>
  <si>
    <t>長崎市立三原小</t>
    <phoneticPr fontId="15"/>
  </si>
  <si>
    <t>北陽</t>
    <rPh sb="0" eb="2">
      <t>ホクヨウ</t>
    </rPh>
    <phoneticPr fontId="15"/>
  </si>
  <si>
    <t>長崎市立北陽小</t>
    <phoneticPr fontId="15"/>
  </si>
  <si>
    <t>三重</t>
    <rPh sb="0" eb="2">
      <t>ミエ</t>
    </rPh>
    <phoneticPr fontId="15"/>
  </si>
  <si>
    <t>長崎市立三重小</t>
    <phoneticPr fontId="15"/>
  </si>
  <si>
    <t>畝刈</t>
    <phoneticPr fontId="15"/>
  </si>
  <si>
    <t>長崎市立畝刈小</t>
    <phoneticPr fontId="15"/>
  </si>
  <si>
    <t>女の都</t>
    <rPh sb="0" eb="1">
      <t>メ</t>
    </rPh>
    <rPh sb="2" eb="3">
      <t>ト</t>
    </rPh>
    <phoneticPr fontId="15"/>
  </si>
  <si>
    <t>長崎市立女の都小</t>
    <phoneticPr fontId="15"/>
  </si>
  <si>
    <t>横尾</t>
    <rPh sb="0" eb="2">
      <t>ヨコオ</t>
    </rPh>
    <phoneticPr fontId="15"/>
  </si>
  <si>
    <t>長崎市立横尾小</t>
    <phoneticPr fontId="15"/>
  </si>
  <si>
    <t>小江原</t>
  </si>
  <si>
    <t>長崎市立小江原小</t>
    <phoneticPr fontId="15"/>
  </si>
  <si>
    <t>虹が丘</t>
    <phoneticPr fontId="15"/>
  </si>
  <si>
    <t>長崎市立虹が丘小</t>
    <phoneticPr fontId="15"/>
  </si>
  <si>
    <t>西山台</t>
    <phoneticPr fontId="15"/>
  </si>
  <si>
    <t>長崎市立西山台小</t>
    <phoneticPr fontId="15"/>
  </si>
  <si>
    <t>南陽</t>
    <rPh sb="0" eb="2">
      <t>ナンヨウ</t>
    </rPh>
    <phoneticPr fontId="15"/>
  </si>
  <si>
    <t>長崎市立南陽小</t>
    <phoneticPr fontId="15"/>
  </si>
  <si>
    <t>南陽 開成分校</t>
    <rPh sb="0" eb="2">
      <t>ナンヨウ</t>
    </rPh>
    <rPh sb="3" eb="5">
      <t>カイセイ</t>
    </rPh>
    <phoneticPr fontId="15"/>
  </si>
  <si>
    <t>長崎市立南陽小 開成分校</t>
    <rPh sb="6" eb="7">
      <t>ショウ</t>
    </rPh>
    <phoneticPr fontId="15"/>
  </si>
  <si>
    <t>橘</t>
    <rPh sb="0" eb="1">
      <t>タチバナ</t>
    </rPh>
    <phoneticPr fontId="15"/>
  </si>
  <si>
    <t>長崎市立橘小</t>
    <phoneticPr fontId="15"/>
  </si>
  <si>
    <t>南長崎</t>
    <rPh sb="0" eb="3">
      <t>ミナミナガサキ</t>
    </rPh>
    <phoneticPr fontId="15"/>
  </si>
  <si>
    <t>長崎市立南長崎小</t>
    <phoneticPr fontId="15"/>
  </si>
  <si>
    <t>鳴見台</t>
    <rPh sb="0" eb="3">
      <t>ナルミダイ</t>
    </rPh>
    <phoneticPr fontId="15"/>
  </si>
  <si>
    <t>長崎市立鳴見台小</t>
    <phoneticPr fontId="15"/>
  </si>
  <si>
    <t>桜が丘</t>
  </si>
  <si>
    <t>長崎市立桜が丘小</t>
    <phoneticPr fontId="15"/>
  </si>
  <si>
    <t>香焼</t>
    <phoneticPr fontId="15"/>
  </si>
  <si>
    <t>長崎市立香焼小</t>
    <phoneticPr fontId="15"/>
  </si>
  <si>
    <t>伊王島</t>
    <phoneticPr fontId="15"/>
  </si>
  <si>
    <t>長崎市立伊王島小</t>
    <phoneticPr fontId="15"/>
  </si>
  <si>
    <t>高島</t>
    <phoneticPr fontId="15"/>
  </si>
  <si>
    <t>長崎市立高島小</t>
    <phoneticPr fontId="15"/>
  </si>
  <si>
    <t>野母崎</t>
  </si>
  <si>
    <t>長崎市立野母崎小</t>
    <phoneticPr fontId="15"/>
  </si>
  <si>
    <t>外海黒崎</t>
    <rPh sb="0" eb="2">
      <t>ソトメ</t>
    </rPh>
    <rPh sb="2" eb="4">
      <t>クロサキ</t>
    </rPh>
    <phoneticPr fontId="15"/>
  </si>
  <si>
    <t>長崎市立外海黒崎小</t>
    <rPh sb="0" eb="4">
      <t>ナガサキシリツ</t>
    </rPh>
    <rPh sb="4" eb="6">
      <t>ソトメ</t>
    </rPh>
    <rPh sb="6" eb="8">
      <t>クロサキ</t>
    </rPh>
    <rPh sb="8" eb="9">
      <t>ショウ</t>
    </rPh>
    <phoneticPr fontId="15"/>
  </si>
  <si>
    <t>神浦</t>
    <rPh sb="0" eb="2">
      <t>カミウラ</t>
    </rPh>
    <phoneticPr fontId="15"/>
  </si>
  <si>
    <t>長崎市立神浦小</t>
    <phoneticPr fontId="15"/>
  </si>
  <si>
    <t>池島</t>
    <phoneticPr fontId="15"/>
  </si>
  <si>
    <t>長崎市立池島小</t>
    <phoneticPr fontId="15"/>
  </si>
  <si>
    <t>蚊焼</t>
    <phoneticPr fontId="15"/>
  </si>
  <si>
    <t>長崎市立蚊焼小</t>
    <phoneticPr fontId="15"/>
  </si>
  <si>
    <t>為石</t>
    <phoneticPr fontId="15"/>
  </si>
  <si>
    <t>長崎市立為石小</t>
    <phoneticPr fontId="15"/>
  </si>
  <si>
    <t>晴海台</t>
  </si>
  <si>
    <t>長崎市立晴海台小</t>
    <phoneticPr fontId="15"/>
  </si>
  <si>
    <t>川原</t>
    <rPh sb="0" eb="2">
      <t>ナガカワハラ</t>
    </rPh>
    <phoneticPr fontId="15"/>
  </si>
  <si>
    <t>長崎市立川原小</t>
    <phoneticPr fontId="15"/>
  </si>
  <si>
    <t>村松</t>
    <phoneticPr fontId="15"/>
  </si>
  <si>
    <t>長崎市立村松小</t>
    <phoneticPr fontId="15"/>
  </si>
  <si>
    <t>長浦</t>
    <phoneticPr fontId="15"/>
  </si>
  <si>
    <t>長崎市立長浦小</t>
    <phoneticPr fontId="15"/>
  </si>
  <si>
    <t>形上</t>
    <phoneticPr fontId="15"/>
  </si>
  <si>
    <t>長崎市立形上小</t>
    <phoneticPr fontId="15"/>
  </si>
  <si>
    <t>高城台</t>
  </si>
  <si>
    <t>長崎市立高城台小</t>
  </si>
  <si>
    <t>国立</t>
    <phoneticPr fontId="1"/>
  </si>
  <si>
    <t>長大附属</t>
    <rPh sb="0" eb="1">
      <t>チョウ</t>
    </rPh>
    <rPh sb="2" eb="4">
      <t>フゾク</t>
    </rPh>
    <phoneticPr fontId="13"/>
  </si>
  <si>
    <t>長崎大学教育学部附属小</t>
    <rPh sb="0" eb="2">
      <t>ナガサキ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1">
      <t>ショウ</t>
    </rPh>
    <phoneticPr fontId="13"/>
  </si>
  <si>
    <t>私立</t>
    <phoneticPr fontId="1"/>
  </si>
  <si>
    <t>聖マリア学院</t>
    <phoneticPr fontId="1"/>
  </si>
  <si>
    <t>聖マリア学院小</t>
    <phoneticPr fontId="1"/>
  </si>
  <si>
    <t>私立</t>
  </si>
  <si>
    <t>長崎南山</t>
    <phoneticPr fontId="1"/>
  </si>
  <si>
    <t>長崎南山小</t>
    <phoneticPr fontId="1"/>
  </si>
  <si>
    <t>長崎精道</t>
    <rPh sb="0" eb="4">
      <t>ショウガッコウ</t>
    </rPh>
    <phoneticPr fontId="13"/>
  </si>
  <si>
    <t>長崎精道小</t>
    <rPh sb="0" eb="5">
      <t>ショウガッコウ</t>
    </rPh>
    <phoneticPr fontId="13"/>
  </si>
  <si>
    <t>精道三川台</t>
    <phoneticPr fontId="1"/>
  </si>
  <si>
    <t>精道三川台小</t>
    <phoneticPr fontId="1"/>
  </si>
  <si>
    <t>長崎</t>
    <phoneticPr fontId="1"/>
  </si>
  <si>
    <t>長崎県立</t>
    <rPh sb="0" eb="4">
      <t>ナガサキケンリツ</t>
    </rPh>
    <phoneticPr fontId="15"/>
  </si>
  <si>
    <t>鶴南特支</t>
    <rPh sb="2" eb="3">
      <t>トク</t>
    </rPh>
    <rPh sb="3" eb="4">
      <t>ササ</t>
    </rPh>
    <phoneticPr fontId="15"/>
  </si>
  <si>
    <t>県立鶴南特別支援 小学部</t>
    <phoneticPr fontId="15"/>
  </si>
  <si>
    <t>長崎特支</t>
    <rPh sb="0" eb="2">
      <t>ナガサキ</t>
    </rPh>
    <rPh sb="2" eb="3">
      <t>トク</t>
    </rPh>
    <rPh sb="3" eb="4">
      <t>ササ</t>
    </rPh>
    <phoneticPr fontId="15"/>
  </si>
  <si>
    <t>県立長崎特別支援 小学部</t>
  </si>
  <si>
    <t>長崎</t>
    <rPh sb="0" eb="2">
      <t>ナガサキ</t>
    </rPh>
    <phoneticPr fontId="1"/>
  </si>
  <si>
    <t>国立</t>
    <rPh sb="0" eb="2">
      <t>コクリツ</t>
    </rPh>
    <phoneticPr fontId="15"/>
  </si>
  <si>
    <t>長大附属特支</t>
    <rPh sb="2" eb="3">
      <t>フ</t>
    </rPh>
    <rPh sb="3" eb="4">
      <t>ゾク</t>
    </rPh>
    <phoneticPr fontId="15"/>
  </si>
  <si>
    <t>長崎大学教育学部附属特別支援 小学部</t>
    <rPh sb="4" eb="6">
      <t>キョウイク</t>
    </rPh>
    <rPh sb="6" eb="8">
      <t>ガクブ</t>
    </rPh>
    <rPh sb="8" eb="10">
      <t>フゾク</t>
    </rPh>
    <phoneticPr fontId="15"/>
  </si>
  <si>
    <t>佐世保</t>
    <rPh sb="0" eb="3">
      <t>サセボ</t>
    </rPh>
    <phoneticPr fontId="1"/>
  </si>
  <si>
    <t>佐世保市立</t>
    <rPh sb="0" eb="5">
      <t>サセボシリツ</t>
    </rPh>
    <phoneticPr fontId="15"/>
  </si>
  <si>
    <t>宮</t>
    <phoneticPr fontId="15"/>
  </si>
  <si>
    <t>佐世保市立宮小</t>
    <phoneticPr fontId="15"/>
  </si>
  <si>
    <t>佐世保</t>
    <rPh sb="0" eb="3">
      <t>サセボ</t>
    </rPh>
    <phoneticPr fontId="15"/>
  </si>
  <si>
    <t>三川内</t>
    <phoneticPr fontId="15"/>
  </si>
  <si>
    <t>佐世保市立三川内小</t>
    <phoneticPr fontId="15"/>
  </si>
  <si>
    <t>広田</t>
    <phoneticPr fontId="15"/>
  </si>
  <si>
    <t>佐世保市立広田小</t>
    <phoneticPr fontId="15"/>
  </si>
  <si>
    <t>花高</t>
    <phoneticPr fontId="15"/>
  </si>
  <si>
    <t>佐世保市立花高小</t>
    <phoneticPr fontId="15"/>
  </si>
  <si>
    <t>早岐</t>
    <phoneticPr fontId="15"/>
  </si>
  <si>
    <t>佐世保市立早岐小</t>
    <phoneticPr fontId="15"/>
  </si>
  <si>
    <t>江上</t>
    <phoneticPr fontId="15"/>
  </si>
  <si>
    <t>佐世保市立江上小</t>
    <phoneticPr fontId="15"/>
  </si>
  <si>
    <t>針尾</t>
    <phoneticPr fontId="15"/>
  </si>
  <si>
    <t>佐世保市立針尾小</t>
    <phoneticPr fontId="15"/>
  </si>
  <si>
    <t>大塔</t>
    <phoneticPr fontId="15"/>
  </si>
  <si>
    <t>佐世保市立大塔小</t>
    <phoneticPr fontId="15"/>
  </si>
  <si>
    <t>黒髪</t>
    <phoneticPr fontId="15"/>
  </si>
  <si>
    <t>佐世保市立黒髪小</t>
    <phoneticPr fontId="15"/>
  </si>
  <si>
    <t>日宇</t>
    <phoneticPr fontId="15"/>
  </si>
  <si>
    <t>佐世保市立日宇小</t>
    <phoneticPr fontId="15"/>
  </si>
  <si>
    <t>天神</t>
    <phoneticPr fontId="15"/>
  </si>
  <si>
    <t>佐世保市立天神小</t>
    <phoneticPr fontId="15"/>
  </si>
  <si>
    <t>港</t>
    <phoneticPr fontId="15"/>
  </si>
  <si>
    <t>佐世保市立港小</t>
    <phoneticPr fontId="15"/>
  </si>
  <si>
    <t>福石</t>
    <phoneticPr fontId="15"/>
  </si>
  <si>
    <t>佐世保市立福石小</t>
    <phoneticPr fontId="15"/>
  </si>
  <si>
    <t>木風</t>
    <phoneticPr fontId="15"/>
  </si>
  <si>
    <t>佐世保市立木風小</t>
    <phoneticPr fontId="15"/>
  </si>
  <si>
    <t>潮見</t>
    <phoneticPr fontId="15"/>
  </si>
  <si>
    <t>佐世保市立潮見小</t>
    <phoneticPr fontId="15"/>
  </si>
  <si>
    <t>白南風</t>
  </si>
  <si>
    <t>佐世保市立白南風小</t>
    <phoneticPr fontId="15"/>
  </si>
  <si>
    <t>小佐世保</t>
    <phoneticPr fontId="15"/>
  </si>
  <si>
    <t>佐世保市立小佐世保小</t>
    <phoneticPr fontId="15"/>
  </si>
  <si>
    <t>祇園</t>
    <phoneticPr fontId="15"/>
  </si>
  <si>
    <t>佐世保市立祇園小</t>
    <phoneticPr fontId="15"/>
  </si>
  <si>
    <t>山手</t>
    <phoneticPr fontId="15"/>
  </si>
  <si>
    <t>佐世保市立山手小</t>
    <phoneticPr fontId="15"/>
  </si>
  <si>
    <t>春日</t>
    <phoneticPr fontId="15"/>
  </si>
  <si>
    <t>佐世保市立春日小</t>
    <phoneticPr fontId="15"/>
  </si>
  <si>
    <t>清水</t>
    <phoneticPr fontId="15"/>
  </si>
  <si>
    <t>佐世保市立清水小</t>
    <phoneticPr fontId="15"/>
  </si>
  <si>
    <t>大久保</t>
    <phoneticPr fontId="15"/>
  </si>
  <si>
    <t>佐世保市立大久保小</t>
    <phoneticPr fontId="15"/>
  </si>
  <si>
    <t>金比良</t>
    <phoneticPr fontId="15"/>
  </si>
  <si>
    <t>佐世保市立金比良小</t>
    <phoneticPr fontId="15"/>
  </si>
  <si>
    <t>大野</t>
    <phoneticPr fontId="15"/>
  </si>
  <si>
    <t>佐世保市立大野小</t>
    <phoneticPr fontId="15"/>
  </si>
  <si>
    <t>柚木</t>
    <phoneticPr fontId="15"/>
  </si>
  <si>
    <t>佐世保市立柚木小</t>
    <phoneticPr fontId="15"/>
  </si>
  <si>
    <t>世知原</t>
  </si>
  <si>
    <t>佐世保市立世知原小</t>
    <phoneticPr fontId="15"/>
  </si>
  <si>
    <t>赤崎</t>
    <phoneticPr fontId="15"/>
  </si>
  <si>
    <t>佐世保市立赤崎小</t>
    <phoneticPr fontId="15"/>
  </si>
  <si>
    <t>船越</t>
    <phoneticPr fontId="15"/>
  </si>
  <si>
    <t>佐世保市立船越小</t>
    <phoneticPr fontId="15"/>
  </si>
  <si>
    <t>日野</t>
    <phoneticPr fontId="15"/>
  </si>
  <si>
    <t>佐世保市立日野小</t>
    <phoneticPr fontId="15"/>
  </si>
  <si>
    <t>相浦</t>
    <phoneticPr fontId="15"/>
  </si>
  <si>
    <t>佐世保市立相浦小</t>
    <phoneticPr fontId="15"/>
  </si>
  <si>
    <t>相浦 高島分校</t>
    <rPh sb="0" eb="2">
      <t>アイウラ</t>
    </rPh>
    <phoneticPr fontId="15"/>
  </si>
  <si>
    <t>佐世保市立相浦小 高島分校</t>
    <rPh sb="7" eb="8">
      <t>ショウ</t>
    </rPh>
    <phoneticPr fontId="15"/>
  </si>
  <si>
    <t>相浦西</t>
    <phoneticPr fontId="15"/>
  </si>
  <si>
    <t>佐世保市立相浦西小</t>
    <phoneticPr fontId="15"/>
  </si>
  <si>
    <t>相浦西 大崎分校</t>
    <rPh sb="0" eb="2">
      <t>アイウラ</t>
    </rPh>
    <rPh sb="2" eb="3">
      <t>ニシ</t>
    </rPh>
    <phoneticPr fontId="15"/>
  </si>
  <si>
    <t>佐世保市立相浦西小 大崎分校</t>
    <rPh sb="8" eb="9">
      <t>ショウ</t>
    </rPh>
    <phoneticPr fontId="15"/>
  </si>
  <si>
    <t>中里</t>
    <phoneticPr fontId="15"/>
  </si>
  <si>
    <t>佐世保市立中里小</t>
    <phoneticPr fontId="15"/>
  </si>
  <si>
    <t>皆瀬</t>
    <phoneticPr fontId="15"/>
  </si>
  <si>
    <t>佐世保市立皆瀬小</t>
    <phoneticPr fontId="15"/>
  </si>
  <si>
    <t>吉井南</t>
    <phoneticPr fontId="15"/>
  </si>
  <si>
    <t>佐世保市立吉井南小</t>
    <phoneticPr fontId="15"/>
  </si>
  <si>
    <t>吉井北</t>
    <phoneticPr fontId="15"/>
  </si>
  <si>
    <t>佐世保市立吉井北小</t>
    <phoneticPr fontId="15"/>
  </si>
  <si>
    <t>宇久</t>
    <phoneticPr fontId="15"/>
  </si>
  <si>
    <t>佐世保市立宇久小</t>
    <phoneticPr fontId="15"/>
  </si>
  <si>
    <t>小佐々</t>
    <phoneticPr fontId="15"/>
  </si>
  <si>
    <t>佐世保市立小佐々小</t>
    <phoneticPr fontId="15"/>
  </si>
  <si>
    <t>楠栖</t>
    <phoneticPr fontId="15"/>
  </si>
  <si>
    <t>佐世保市立楠栖小</t>
    <phoneticPr fontId="15"/>
  </si>
  <si>
    <t>江迎</t>
    <phoneticPr fontId="15"/>
  </si>
  <si>
    <t>佐世保市立江迎小</t>
    <phoneticPr fontId="15"/>
  </si>
  <si>
    <t>猪調</t>
    <phoneticPr fontId="15"/>
  </si>
  <si>
    <t>佐世保市立猪調小</t>
    <phoneticPr fontId="15"/>
  </si>
  <si>
    <t>鹿町</t>
    <phoneticPr fontId="15"/>
  </si>
  <si>
    <t>佐世保市立鹿町小</t>
    <phoneticPr fontId="15"/>
  </si>
  <si>
    <t>歌浦</t>
  </si>
  <si>
    <t>佐世保市立歌浦小</t>
  </si>
  <si>
    <t>浅子小中</t>
    <rPh sb="2" eb="3">
      <t>ショウ</t>
    </rPh>
    <rPh sb="3" eb="4">
      <t>チュウ</t>
    </rPh>
    <phoneticPr fontId="15"/>
  </si>
  <si>
    <t>佐世保市立浅子小中</t>
    <rPh sb="8" eb="9">
      <t>チュウ</t>
    </rPh>
    <phoneticPr fontId="15"/>
  </si>
  <si>
    <t>黒島小中</t>
    <rPh sb="2" eb="4">
      <t>ショウチュウ</t>
    </rPh>
    <phoneticPr fontId="15"/>
  </si>
  <si>
    <t>佐世保市立黒島小中</t>
    <rPh sb="8" eb="9">
      <t>チュウ</t>
    </rPh>
    <phoneticPr fontId="15"/>
  </si>
  <si>
    <t>私立</t>
    <rPh sb="0" eb="2">
      <t>シリツ</t>
    </rPh>
    <phoneticPr fontId="15"/>
  </si>
  <si>
    <t>九州文化学園</t>
    <rPh sb="0" eb="2">
      <t>キュウシュウ</t>
    </rPh>
    <rPh sb="2" eb="4">
      <t>ブンカ</t>
    </rPh>
    <rPh sb="4" eb="6">
      <t>ガクエン</t>
    </rPh>
    <phoneticPr fontId="15"/>
  </si>
  <si>
    <t>私立 九州文化学園小</t>
    <rPh sb="0" eb="2">
      <t>シリツ</t>
    </rPh>
    <rPh sb="3" eb="5">
      <t>キュウシュウ</t>
    </rPh>
    <rPh sb="5" eb="7">
      <t>ブンカ</t>
    </rPh>
    <rPh sb="7" eb="9">
      <t>ガクエン</t>
    </rPh>
    <rPh sb="9" eb="10">
      <t>ショウ</t>
    </rPh>
    <phoneticPr fontId="15"/>
  </si>
  <si>
    <t>佐世保</t>
    <phoneticPr fontId="1"/>
  </si>
  <si>
    <t>ろう 佐世保分校</t>
    <phoneticPr fontId="15"/>
  </si>
  <si>
    <t>県立ろう 佐世保分校 小学部</t>
    <phoneticPr fontId="15"/>
  </si>
  <si>
    <t>佐世保特支</t>
    <rPh sb="0" eb="3">
      <t>サセボ</t>
    </rPh>
    <rPh sb="3" eb="4">
      <t>トク</t>
    </rPh>
    <rPh sb="4" eb="5">
      <t>ササ</t>
    </rPh>
    <phoneticPr fontId="15"/>
  </si>
  <si>
    <t>県立佐世保特別支援 小学部</t>
    <phoneticPr fontId="15"/>
  </si>
  <si>
    <t>島原</t>
    <rPh sb="0" eb="2">
      <t>シマバラ</t>
    </rPh>
    <phoneticPr fontId="1"/>
  </si>
  <si>
    <t>島原市立</t>
    <rPh sb="0" eb="4">
      <t>シマバラシリツ</t>
    </rPh>
    <phoneticPr fontId="15"/>
  </si>
  <si>
    <t>第一</t>
    <phoneticPr fontId="15"/>
  </si>
  <si>
    <t>島原市立第一小</t>
    <phoneticPr fontId="15"/>
  </si>
  <si>
    <t>島原</t>
    <rPh sb="0" eb="2">
      <t>シマバラ</t>
    </rPh>
    <phoneticPr fontId="15"/>
  </si>
  <si>
    <t>第二</t>
    <phoneticPr fontId="15"/>
  </si>
  <si>
    <t>島原市立第二小</t>
    <phoneticPr fontId="15"/>
  </si>
  <si>
    <t>第三</t>
    <phoneticPr fontId="15"/>
  </si>
  <si>
    <t>島原市立第三小</t>
    <phoneticPr fontId="15"/>
  </si>
  <si>
    <t>第四</t>
    <phoneticPr fontId="15"/>
  </si>
  <si>
    <t>島原市立第四小</t>
    <phoneticPr fontId="15"/>
  </si>
  <si>
    <t>第五</t>
    <phoneticPr fontId="15"/>
  </si>
  <si>
    <t>島原市立第五小</t>
    <phoneticPr fontId="15"/>
  </si>
  <si>
    <t>三会</t>
    <phoneticPr fontId="15"/>
  </si>
  <si>
    <t>島原市立三会小</t>
    <phoneticPr fontId="15"/>
  </si>
  <si>
    <t>三会 長貫分校</t>
    <rPh sb="0" eb="2">
      <t>ミエ</t>
    </rPh>
    <rPh sb="3" eb="5">
      <t>ナガヌキ</t>
    </rPh>
    <phoneticPr fontId="15"/>
  </si>
  <si>
    <t>島原市立三会小 長貫分校</t>
    <rPh sb="6" eb="7">
      <t>ショウ</t>
    </rPh>
    <phoneticPr fontId="15"/>
  </si>
  <si>
    <t>大三東</t>
    <phoneticPr fontId="15"/>
  </si>
  <si>
    <t>島原市立大三東小</t>
    <phoneticPr fontId="15"/>
  </si>
  <si>
    <t>高野</t>
    <phoneticPr fontId="15"/>
  </si>
  <si>
    <t>島原市立高野小</t>
    <phoneticPr fontId="15"/>
  </si>
  <si>
    <t>湯江</t>
  </si>
  <si>
    <t>島原市立湯江小</t>
  </si>
  <si>
    <t>島原特支</t>
    <rPh sb="0" eb="2">
      <t>シマバラ</t>
    </rPh>
    <rPh sb="2" eb="3">
      <t>トク</t>
    </rPh>
    <rPh sb="3" eb="4">
      <t>ササ</t>
    </rPh>
    <phoneticPr fontId="15"/>
  </si>
  <si>
    <t>県立島原特別支援 小学部</t>
    <phoneticPr fontId="15"/>
  </si>
  <si>
    <t>諫早</t>
    <rPh sb="0" eb="2">
      <t>イサハヤ</t>
    </rPh>
    <phoneticPr fontId="1"/>
  </si>
  <si>
    <t>諫早市立</t>
    <rPh sb="0" eb="2">
      <t>イサハヤ</t>
    </rPh>
    <rPh sb="2" eb="4">
      <t>シリツ</t>
    </rPh>
    <phoneticPr fontId="15"/>
  </si>
  <si>
    <t>諫早</t>
    <rPh sb="0" eb="2">
      <t>イサハヤ</t>
    </rPh>
    <phoneticPr fontId="15"/>
  </si>
  <si>
    <t>諫早市立諫早小</t>
    <rPh sb="4" eb="6">
      <t>イサハヤ</t>
    </rPh>
    <phoneticPr fontId="15"/>
  </si>
  <si>
    <t>北諫早</t>
    <rPh sb="1" eb="3">
      <t>イサハヤ</t>
    </rPh>
    <phoneticPr fontId="15"/>
  </si>
  <si>
    <t>諫早市立北諫早小</t>
    <rPh sb="5" eb="7">
      <t>イサハヤ</t>
    </rPh>
    <phoneticPr fontId="15"/>
  </si>
  <si>
    <t>小野</t>
    <rPh sb="0" eb="2">
      <t>オノ</t>
    </rPh>
    <phoneticPr fontId="15"/>
  </si>
  <si>
    <t>諫早市立小野小</t>
    <phoneticPr fontId="15"/>
  </si>
  <si>
    <t>有喜</t>
    <phoneticPr fontId="15"/>
  </si>
  <si>
    <t>諫早市立有喜小</t>
    <phoneticPr fontId="15"/>
  </si>
  <si>
    <t>真津山</t>
    <phoneticPr fontId="15"/>
  </si>
  <si>
    <t>諫早市立真津山小</t>
    <phoneticPr fontId="15"/>
  </si>
  <si>
    <t>本野</t>
    <phoneticPr fontId="15"/>
  </si>
  <si>
    <t>諫早市立本野小</t>
    <phoneticPr fontId="15"/>
  </si>
  <si>
    <t>長田</t>
    <phoneticPr fontId="15"/>
  </si>
  <si>
    <t>諫早市立長田小</t>
    <phoneticPr fontId="15"/>
  </si>
  <si>
    <t>上諫早</t>
    <rPh sb="1" eb="3">
      <t>イサハヤ</t>
    </rPh>
    <phoneticPr fontId="15"/>
  </si>
  <si>
    <t>諫早市立上諫早小</t>
    <rPh sb="5" eb="7">
      <t>イサハヤ</t>
    </rPh>
    <phoneticPr fontId="15"/>
  </si>
  <si>
    <t>小栗</t>
    <phoneticPr fontId="15"/>
  </si>
  <si>
    <t>諫早市立小栗小</t>
    <phoneticPr fontId="15"/>
  </si>
  <si>
    <t>真崎</t>
    <phoneticPr fontId="15"/>
  </si>
  <si>
    <t>諫早市立真崎小</t>
    <phoneticPr fontId="15"/>
  </si>
  <si>
    <t>みはる台</t>
    <phoneticPr fontId="15"/>
  </si>
  <si>
    <t>諫早市立みはる台小</t>
    <phoneticPr fontId="15"/>
  </si>
  <si>
    <t>御館山</t>
    <phoneticPr fontId="15"/>
  </si>
  <si>
    <t>諫早市立御館山小</t>
    <phoneticPr fontId="15"/>
  </si>
  <si>
    <t>上山</t>
    <phoneticPr fontId="15"/>
  </si>
  <si>
    <t>諫早市立上山小</t>
    <phoneticPr fontId="15"/>
  </si>
  <si>
    <t>西諫早</t>
    <rPh sb="1" eb="3">
      <t>イサハヤ</t>
    </rPh>
    <phoneticPr fontId="15"/>
  </si>
  <si>
    <t>諫早市立西諫早小</t>
    <rPh sb="5" eb="7">
      <t>イサハヤ</t>
    </rPh>
    <phoneticPr fontId="15"/>
  </si>
  <si>
    <t>真城</t>
    <phoneticPr fontId="15"/>
  </si>
  <si>
    <t>諫早市立真城小</t>
    <phoneticPr fontId="15"/>
  </si>
  <si>
    <t>喜々津</t>
    <phoneticPr fontId="15"/>
  </si>
  <si>
    <t>諫早市立喜々津小</t>
    <phoneticPr fontId="15"/>
  </si>
  <si>
    <t>喜々津東</t>
    <phoneticPr fontId="15"/>
  </si>
  <si>
    <t>諫早市立喜々津東小</t>
    <phoneticPr fontId="15"/>
  </si>
  <si>
    <t>大草</t>
    <phoneticPr fontId="15"/>
  </si>
  <si>
    <t>諫早市立大草小</t>
    <phoneticPr fontId="15"/>
  </si>
  <si>
    <t>伊木力</t>
    <phoneticPr fontId="15"/>
  </si>
  <si>
    <t>諫早市立伊木力小</t>
    <phoneticPr fontId="15"/>
  </si>
  <si>
    <t>森山西</t>
    <phoneticPr fontId="15"/>
  </si>
  <si>
    <t>諫早市立森山西小</t>
    <phoneticPr fontId="15"/>
  </si>
  <si>
    <t>森山東</t>
    <phoneticPr fontId="15"/>
  </si>
  <si>
    <t>諫早市立森山東小</t>
    <phoneticPr fontId="15"/>
  </si>
  <si>
    <t>飯盛西</t>
    <phoneticPr fontId="15"/>
  </si>
  <si>
    <t>諫早市立飯盛西小</t>
    <phoneticPr fontId="15"/>
  </si>
  <si>
    <t>飯盛東</t>
    <phoneticPr fontId="15"/>
  </si>
  <si>
    <t>諫早市立飯盛東小</t>
    <phoneticPr fontId="15"/>
  </si>
  <si>
    <t>高来西</t>
    <phoneticPr fontId="15"/>
  </si>
  <si>
    <t>諫早市立高来西小</t>
    <phoneticPr fontId="15"/>
  </si>
  <si>
    <t>湯江</t>
    <phoneticPr fontId="15"/>
  </si>
  <si>
    <t>諫早市立湯江小</t>
    <phoneticPr fontId="15"/>
  </si>
  <si>
    <t>長里</t>
    <phoneticPr fontId="15"/>
  </si>
  <si>
    <t>諫早市立長里小</t>
    <phoneticPr fontId="15"/>
  </si>
  <si>
    <t>小長井</t>
    <phoneticPr fontId="15"/>
  </si>
  <si>
    <t>諫早市立小長井小</t>
    <phoneticPr fontId="15"/>
  </si>
  <si>
    <t>遠竹</t>
  </si>
  <si>
    <t>諫早市立遠竹小</t>
  </si>
  <si>
    <t>諫早特支</t>
    <rPh sb="0" eb="2">
      <t>イサハヤ</t>
    </rPh>
    <rPh sb="2" eb="3">
      <t>トク</t>
    </rPh>
    <rPh sb="3" eb="4">
      <t>ササ</t>
    </rPh>
    <phoneticPr fontId="15"/>
  </si>
  <si>
    <t>県立諫早特別支援 小学部</t>
  </si>
  <si>
    <t>諫早東特支</t>
    <rPh sb="0" eb="2">
      <t>イサハヤ</t>
    </rPh>
    <rPh sb="2" eb="3">
      <t>ヒガシ</t>
    </rPh>
    <rPh sb="3" eb="4">
      <t>トク</t>
    </rPh>
    <rPh sb="4" eb="5">
      <t>ササ</t>
    </rPh>
    <phoneticPr fontId="15"/>
  </si>
  <si>
    <t>県立諫早東特別支援 小学部</t>
    <phoneticPr fontId="15"/>
  </si>
  <si>
    <t>大村</t>
    <rPh sb="0" eb="2">
      <t>オオムラ</t>
    </rPh>
    <phoneticPr fontId="1"/>
  </si>
  <si>
    <t>大村市立</t>
    <rPh sb="0" eb="2">
      <t>オオムラ</t>
    </rPh>
    <rPh sb="2" eb="4">
      <t>シリツ</t>
    </rPh>
    <phoneticPr fontId="15"/>
  </si>
  <si>
    <t>大村</t>
    <rPh sb="0" eb="2">
      <t>オオムラ</t>
    </rPh>
    <phoneticPr fontId="15"/>
  </si>
  <si>
    <t>中央</t>
    <phoneticPr fontId="15"/>
  </si>
  <si>
    <t>大村</t>
  </si>
  <si>
    <t>ろう学校</t>
    <rPh sb="2" eb="4">
      <t>ガッコウ</t>
    </rPh>
    <phoneticPr fontId="15"/>
  </si>
  <si>
    <t>県立ろう 小学部</t>
  </si>
  <si>
    <t>虹の原特支</t>
    <rPh sb="0" eb="1">
      <t>ニジ</t>
    </rPh>
    <rPh sb="2" eb="3">
      <t>ハラ</t>
    </rPh>
    <rPh sb="3" eb="4">
      <t>トク</t>
    </rPh>
    <rPh sb="4" eb="5">
      <t>ササ</t>
    </rPh>
    <phoneticPr fontId="15"/>
  </si>
  <si>
    <t>県立虹の原特別支援 小学部</t>
  </si>
  <si>
    <t>大村特支</t>
    <rPh sb="0" eb="2">
      <t>オオムラ</t>
    </rPh>
    <rPh sb="2" eb="3">
      <t>トク</t>
    </rPh>
    <rPh sb="3" eb="4">
      <t>ササ</t>
    </rPh>
    <phoneticPr fontId="15"/>
  </si>
  <si>
    <t>県立大村特別支援 小学部</t>
  </si>
  <si>
    <t>大村特支 西大村分教室</t>
    <rPh sb="0" eb="2">
      <t>オオムラ</t>
    </rPh>
    <rPh sb="2" eb="3">
      <t>トク</t>
    </rPh>
    <rPh sb="3" eb="4">
      <t>ササ</t>
    </rPh>
    <rPh sb="5" eb="6">
      <t>ニシ</t>
    </rPh>
    <rPh sb="6" eb="8">
      <t>オオムラ</t>
    </rPh>
    <rPh sb="8" eb="9">
      <t>ブン</t>
    </rPh>
    <rPh sb="9" eb="11">
      <t>キョウシツ</t>
    </rPh>
    <phoneticPr fontId="15"/>
  </si>
  <si>
    <t>県立大村特別支援 西大村分教室　小学部</t>
    <rPh sb="0" eb="2">
      <t>ケンリツ</t>
    </rPh>
    <rPh sb="9" eb="10">
      <t>ニシ</t>
    </rPh>
    <rPh sb="10" eb="12">
      <t>オオムラ</t>
    </rPh>
    <rPh sb="12" eb="13">
      <t>ブン</t>
    </rPh>
    <rPh sb="13" eb="15">
      <t>キョウシツ</t>
    </rPh>
    <rPh sb="16" eb="19">
      <t>ショウガクブ</t>
    </rPh>
    <phoneticPr fontId="15"/>
  </si>
  <si>
    <t>平戸</t>
    <rPh sb="0" eb="2">
      <t>ヒラド</t>
    </rPh>
    <phoneticPr fontId="15"/>
  </si>
  <si>
    <t>平戸市立</t>
    <rPh sb="0" eb="2">
      <t>ヒラド</t>
    </rPh>
    <rPh sb="2" eb="4">
      <t>シリツ</t>
    </rPh>
    <phoneticPr fontId="15"/>
  </si>
  <si>
    <t>平戸</t>
    <phoneticPr fontId="15"/>
  </si>
  <si>
    <t>平戸市立平戸小</t>
    <phoneticPr fontId="15"/>
  </si>
  <si>
    <t>田助</t>
    <phoneticPr fontId="15"/>
  </si>
  <si>
    <t>平戸市立田助小</t>
    <phoneticPr fontId="15"/>
  </si>
  <si>
    <t>中野</t>
    <phoneticPr fontId="15"/>
  </si>
  <si>
    <t>平戸市立中野小</t>
    <phoneticPr fontId="15"/>
  </si>
  <si>
    <t>根獅子</t>
    <phoneticPr fontId="15"/>
  </si>
  <si>
    <t>平戸市立根獅子小</t>
    <phoneticPr fontId="15"/>
  </si>
  <si>
    <t>紐差</t>
    <phoneticPr fontId="15"/>
  </si>
  <si>
    <t>平戸市立紐差小</t>
    <phoneticPr fontId="15"/>
  </si>
  <si>
    <t>津吉</t>
    <phoneticPr fontId="15"/>
  </si>
  <si>
    <t>平戸市立津吉小</t>
    <phoneticPr fontId="15"/>
  </si>
  <si>
    <t>志々伎</t>
    <phoneticPr fontId="15"/>
  </si>
  <si>
    <t>平戸市立志々伎小</t>
    <phoneticPr fontId="15"/>
  </si>
  <si>
    <t>野子</t>
    <phoneticPr fontId="15"/>
  </si>
  <si>
    <t>平戸市立野子小</t>
    <phoneticPr fontId="15"/>
  </si>
  <si>
    <t>度島</t>
    <phoneticPr fontId="15"/>
  </si>
  <si>
    <t>平戸市立度島小</t>
    <phoneticPr fontId="15"/>
  </si>
  <si>
    <t>大島</t>
    <phoneticPr fontId="15"/>
  </si>
  <si>
    <t>平戸市立大島小</t>
    <phoneticPr fontId="15"/>
  </si>
  <si>
    <t>生月</t>
    <phoneticPr fontId="15"/>
  </si>
  <si>
    <t>平戸市立生月小</t>
    <phoneticPr fontId="15"/>
  </si>
  <si>
    <t>山田</t>
    <phoneticPr fontId="15"/>
  </si>
  <si>
    <t>平戸市立山田小</t>
    <phoneticPr fontId="15"/>
  </si>
  <si>
    <t>田平北</t>
    <phoneticPr fontId="15"/>
  </si>
  <si>
    <t>平戸市立田平北小</t>
    <phoneticPr fontId="15"/>
  </si>
  <si>
    <t>田平南</t>
    <phoneticPr fontId="15"/>
  </si>
  <si>
    <t>平戸市立田平南小</t>
    <phoneticPr fontId="15"/>
  </si>
  <si>
    <t>田平東</t>
  </si>
  <si>
    <t>平戸市立田平東小</t>
  </si>
  <si>
    <t>佐世保特支　北松分校</t>
    <rPh sb="0" eb="3">
      <t>サセボ</t>
    </rPh>
    <rPh sb="3" eb="4">
      <t>トク</t>
    </rPh>
    <rPh sb="4" eb="5">
      <t>ササ</t>
    </rPh>
    <rPh sb="6" eb="7">
      <t>キタ</t>
    </rPh>
    <rPh sb="7" eb="8">
      <t>マツ</t>
    </rPh>
    <rPh sb="8" eb="10">
      <t>ブンコウ</t>
    </rPh>
    <phoneticPr fontId="15"/>
  </si>
  <si>
    <t>県立佐世保特別支援 北松分校　小学部</t>
    <rPh sb="10" eb="11">
      <t>キタ</t>
    </rPh>
    <rPh sb="11" eb="12">
      <t>マツ</t>
    </rPh>
    <rPh sb="12" eb="14">
      <t>ブンコウ</t>
    </rPh>
    <rPh sb="15" eb="17">
      <t>ショウガク</t>
    </rPh>
    <phoneticPr fontId="15"/>
  </si>
  <si>
    <t>松浦</t>
    <rPh sb="0" eb="2">
      <t>マツウラ</t>
    </rPh>
    <phoneticPr fontId="15"/>
  </si>
  <si>
    <t>松浦市立</t>
    <rPh sb="0" eb="2">
      <t>マツウラ</t>
    </rPh>
    <rPh sb="2" eb="4">
      <t>シリツ</t>
    </rPh>
    <phoneticPr fontId="15"/>
  </si>
  <si>
    <t>御厨</t>
    <phoneticPr fontId="15"/>
  </si>
  <si>
    <t>松浦市立御厨小</t>
    <phoneticPr fontId="15"/>
  </si>
  <si>
    <t>星鹿</t>
    <phoneticPr fontId="15"/>
  </si>
  <si>
    <t>松浦市立星鹿小</t>
    <phoneticPr fontId="15"/>
  </si>
  <si>
    <t>青島</t>
    <phoneticPr fontId="15"/>
  </si>
  <si>
    <t>松浦市立青島小</t>
    <phoneticPr fontId="15"/>
  </si>
  <si>
    <t>志佐</t>
    <phoneticPr fontId="15"/>
  </si>
  <si>
    <t>松浦市立志佐小</t>
    <phoneticPr fontId="15"/>
  </si>
  <si>
    <t>上志佐</t>
    <phoneticPr fontId="15"/>
  </si>
  <si>
    <t>松浦市立上志佐小</t>
    <phoneticPr fontId="15"/>
  </si>
  <si>
    <t>調川</t>
    <phoneticPr fontId="15"/>
  </si>
  <si>
    <t>松浦市立調川小</t>
    <phoneticPr fontId="15"/>
  </si>
  <si>
    <t>今福</t>
    <phoneticPr fontId="15"/>
  </si>
  <si>
    <t>松浦市立今福小</t>
    <phoneticPr fontId="15"/>
  </si>
  <si>
    <t>福島養源</t>
    <phoneticPr fontId="15"/>
  </si>
  <si>
    <t>松浦市立福島養源小</t>
    <rPh sb="8" eb="9">
      <t>ショウ</t>
    </rPh>
    <phoneticPr fontId="15"/>
  </si>
  <si>
    <t>鷹島</t>
    <phoneticPr fontId="15"/>
  </si>
  <si>
    <t>松浦市立鷹島小</t>
    <phoneticPr fontId="15"/>
  </si>
  <si>
    <t>対馬</t>
    <rPh sb="0" eb="2">
      <t>ツシマ</t>
    </rPh>
    <phoneticPr fontId="15"/>
  </si>
  <si>
    <t>対馬市立</t>
    <rPh sb="0" eb="2">
      <t>ツシマ</t>
    </rPh>
    <rPh sb="2" eb="4">
      <t>シリツ</t>
    </rPh>
    <phoneticPr fontId="15"/>
  </si>
  <si>
    <t>厳原</t>
    <phoneticPr fontId="15"/>
  </si>
  <si>
    <t>対馬市立厳原小</t>
    <phoneticPr fontId="15"/>
  </si>
  <si>
    <t>厳原北</t>
    <phoneticPr fontId="15"/>
  </si>
  <si>
    <t>対馬市立厳原北小</t>
    <phoneticPr fontId="15"/>
  </si>
  <si>
    <t>久田</t>
    <phoneticPr fontId="15"/>
  </si>
  <si>
    <t>対馬市立久田小</t>
    <phoneticPr fontId="15"/>
  </si>
  <si>
    <t>豆酘</t>
    <phoneticPr fontId="15"/>
  </si>
  <si>
    <t>対馬市立豆酘小</t>
    <phoneticPr fontId="15"/>
  </si>
  <si>
    <t>金田</t>
    <phoneticPr fontId="15"/>
  </si>
  <si>
    <t>対馬市立金田小</t>
    <phoneticPr fontId="15"/>
  </si>
  <si>
    <t>鶏鳴</t>
    <phoneticPr fontId="15"/>
  </si>
  <si>
    <t>対馬市立鶏鳴小</t>
    <phoneticPr fontId="15"/>
  </si>
  <si>
    <t>今里</t>
    <phoneticPr fontId="15"/>
  </si>
  <si>
    <t>対馬市立今里小</t>
    <phoneticPr fontId="15"/>
  </si>
  <si>
    <t>大船越</t>
    <phoneticPr fontId="15"/>
  </si>
  <si>
    <t>対馬市立大船越小</t>
    <phoneticPr fontId="15"/>
  </si>
  <si>
    <t>美津島北部</t>
    <phoneticPr fontId="15"/>
  </si>
  <si>
    <t>対馬市立美津島北部小</t>
    <phoneticPr fontId="15"/>
  </si>
  <si>
    <t>豊玉</t>
    <phoneticPr fontId="15"/>
  </si>
  <si>
    <t>対馬市立豊玉小</t>
    <phoneticPr fontId="15"/>
  </si>
  <si>
    <t>乙宮</t>
    <phoneticPr fontId="15"/>
  </si>
  <si>
    <t>対馬市立乙宮小</t>
    <phoneticPr fontId="15"/>
  </si>
  <si>
    <t>南</t>
    <phoneticPr fontId="15"/>
  </si>
  <si>
    <t>対馬市立南小</t>
    <phoneticPr fontId="15"/>
  </si>
  <si>
    <t>西</t>
    <phoneticPr fontId="15"/>
  </si>
  <si>
    <t>対馬市立西小</t>
    <phoneticPr fontId="15"/>
  </si>
  <si>
    <t>東</t>
    <phoneticPr fontId="15"/>
  </si>
  <si>
    <t>対馬市立東小</t>
    <phoneticPr fontId="15"/>
  </si>
  <si>
    <t>仁田</t>
    <phoneticPr fontId="15"/>
  </si>
  <si>
    <t>対馬市立仁田小</t>
    <phoneticPr fontId="15"/>
  </si>
  <si>
    <t>佐須奈</t>
    <phoneticPr fontId="15"/>
  </si>
  <si>
    <t>対馬市立佐須奈小</t>
    <phoneticPr fontId="15"/>
  </si>
  <si>
    <t>比田勝</t>
    <phoneticPr fontId="15"/>
  </si>
  <si>
    <t>対馬市立比田勝小</t>
    <phoneticPr fontId="15"/>
  </si>
  <si>
    <t>豊</t>
    <phoneticPr fontId="15"/>
  </si>
  <si>
    <t>対馬市立豊小</t>
    <phoneticPr fontId="15"/>
  </si>
  <si>
    <t>壱岐</t>
    <rPh sb="0" eb="2">
      <t>イキ</t>
    </rPh>
    <phoneticPr fontId="15"/>
  </si>
  <si>
    <t>壱岐市立</t>
    <rPh sb="0" eb="2">
      <t>イキ</t>
    </rPh>
    <rPh sb="2" eb="4">
      <t>シリツ</t>
    </rPh>
    <phoneticPr fontId="15"/>
  </si>
  <si>
    <t>盈科</t>
    <phoneticPr fontId="15"/>
  </si>
  <si>
    <t>壱岐市立盈科小</t>
    <phoneticPr fontId="15"/>
  </si>
  <si>
    <t>渡良</t>
    <phoneticPr fontId="15"/>
  </si>
  <si>
    <t>壱岐市立渡良小</t>
    <phoneticPr fontId="15"/>
  </si>
  <si>
    <t>三島</t>
    <phoneticPr fontId="15"/>
  </si>
  <si>
    <t>壱岐市立三島小</t>
    <phoneticPr fontId="15"/>
  </si>
  <si>
    <t>柳田</t>
    <phoneticPr fontId="15"/>
  </si>
  <si>
    <t>壱岐市立柳田小</t>
    <phoneticPr fontId="15"/>
  </si>
  <si>
    <t>沼津</t>
    <phoneticPr fontId="15"/>
  </si>
  <si>
    <t>壱岐市立沼津小</t>
    <phoneticPr fontId="15"/>
  </si>
  <si>
    <t>志原</t>
    <phoneticPr fontId="15"/>
  </si>
  <si>
    <t>壱岐市立志原小</t>
    <phoneticPr fontId="15"/>
  </si>
  <si>
    <t>初山</t>
    <phoneticPr fontId="15"/>
  </si>
  <si>
    <t>壱岐市立初山小</t>
    <phoneticPr fontId="15"/>
  </si>
  <si>
    <t>鯨伏</t>
    <phoneticPr fontId="15"/>
  </si>
  <si>
    <t>壱岐市立鯨伏小</t>
    <phoneticPr fontId="15"/>
  </si>
  <si>
    <t>勝本</t>
    <phoneticPr fontId="15"/>
  </si>
  <si>
    <t>壱岐市立勝本小</t>
    <phoneticPr fontId="15"/>
  </si>
  <si>
    <t>霞翠</t>
    <phoneticPr fontId="15"/>
  </si>
  <si>
    <t>壱岐市立霞翠小</t>
    <phoneticPr fontId="15"/>
  </si>
  <si>
    <t>箱崎</t>
    <phoneticPr fontId="15"/>
  </si>
  <si>
    <t>壱岐市立箱崎小</t>
    <phoneticPr fontId="15"/>
  </si>
  <si>
    <t>瀬戸</t>
    <phoneticPr fontId="15"/>
  </si>
  <si>
    <t>壱岐市立瀬戸小</t>
    <phoneticPr fontId="15"/>
  </si>
  <si>
    <t>那賀</t>
    <phoneticPr fontId="15"/>
  </si>
  <si>
    <t>壱岐市立那賀小</t>
    <phoneticPr fontId="15"/>
  </si>
  <si>
    <t>田河</t>
    <phoneticPr fontId="15"/>
  </si>
  <si>
    <t>壱岐市立田河小</t>
    <phoneticPr fontId="15"/>
  </si>
  <si>
    <t>八幡</t>
    <phoneticPr fontId="15"/>
  </si>
  <si>
    <t>壱岐市立八幡小</t>
    <phoneticPr fontId="15"/>
  </si>
  <si>
    <t>芦辺</t>
    <phoneticPr fontId="15"/>
  </si>
  <si>
    <t>壱岐市立芦辺小</t>
    <phoneticPr fontId="15"/>
  </si>
  <si>
    <t>石田</t>
    <phoneticPr fontId="15"/>
  </si>
  <si>
    <t>壱岐市立石田小</t>
    <phoneticPr fontId="15"/>
  </si>
  <si>
    <t>筒城</t>
  </si>
  <si>
    <t>壱岐市立筒城小</t>
  </si>
  <si>
    <t>虹の原特支 壱岐分校</t>
    <rPh sb="0" eb="1">
      <t>ニジ</t>
    </rPh>
    <rPh sb="2" eb="3">
      <t>ハラ</t>
    </rPh>
    <rPh sb="3" eb="4">
      <t>トク</t>
    </rPh>
    <rPh sb="4" eb="5">
      <t>ササ</t>
    </rPh>
    <rPh sb="6" eb="8">
      <t>イキ</t>
    </rPh>
    <rPh sb="8" eb="9">
      <t>ブン</t>
    </rPh>
    <rPh sb="9" eb="10">
      <t>コウ</t>
    </rPh>
    <phoneticPr fontId="15"/>
  </si>
  <si>
    <t>県立虹の原特別支援 壱岐分校 小学部</t>
  </si>
  <si>
    <t>五島</t>
    <rPh sb="0" eb="2">
      <t>ゴトウ</t>
    </rPh>
    <phoneticPr fontId="15"/>
  </si>
  <si>
    <t>五島市立</t>
    <rPh sb="0" eb="2">
      <t>ゴトウ</t>
    </rPh>
    <rPh sb="2" eb="4">
      <t>シリツ</t>
    </rPh>
    <phoneticPr fontId="15"/>
  </si>
  <si>
    <t>福江</t>
    <phoneticPr fontId="15"/>
  </si>
  <si>
    <t>五島市立福江小</t>
    <phoneticPr fontId="15"/>
  </si>
  <si>
    <t>福江 椛島分校</t>
    <rPh sb="0" eb="2">
      <t>フクエ</t>
    </rPh>
    <rPh sb="5" eb="7">
      <t>ブンコウ</t>
    </rPh>
    <phoneticPr fontId="15"/>
  </si>
  <si>
    <t>五島市立福江小 椛島分校</t>
    <rPh sb="0" eb="4">
      <t>ゴトウシリツ</t>
    </rPh>
    <rPh sb="4" eb="6">
      <t>フクエ</t>
    </rPh>
    <rPh sb="6" eb="7">
      <t>ショウ</t>
    </rPh>
    <rPh sb="10" eb="12">
      <t>ブンコウ</t>
    </rPh>
    <phoneticPr fontId="15"/>
  </si>
  <si>
    <t>R2 休校</t>
    <rPh sb="3" eb="5">
      <t>キュウコウ</t>
    </rPh>
    <phoneticPr fontId="15"/>
  </si>
  <si>
    <t>緑丘</t>
    <phoneticPr fontId="15"/>
  </si>
  <si>
    <t>五島市立緑丘小</t>
    <phoneticPr fontId="15"/>
  </si>
  <si>
    <t>奥浦</t>
    <phoneticPr fontId="15"/>
  </si>
  <si>
    <t>五島市立奥浦小</t>
    <phoneticPr fontId="15"/>
  </si>
  <si>
    <t>崎山</t>
    <phoneticPr fontId="15"/>
  </si>
  <si>
    <t>五島市立崎山小</t>
    <phoneticPr fontId="15"/>
  </si>
  <si>
    <t>本山</t>
    <phoneticPr fontId="15"/>
  </si>
  <si>
    <t>五島市立本山小</t>
    <phoneticPr fontId="15"/>
  </si>
  <si>
    <t>大浜</t>
    <phoneticPr fontId="15"/>
  </si>
  <si>
    <t>五島市立大浜小</t>
    <phoneticPr fontId="15"/>
  </si>
  <si>
    <t>久賀</t>
    <phoneticPr fontId="15"/>
  </si>
  <si>
    <t>五島市立久賀小</t>
    <phoneticPr fontId="15"/>
  </si>
  <si>
    <t>富江</t>
    <phoneticPr fontId="15"/>
  </si>
  <si>
    <t>五島市立富江小</t>
    <phoneticPr fontId="15"/>
  </si>
  <si>
    <t>盈進</t>
    <phoneticPr fontId="15"/>
  </si>
  <si>
    <t>五島市立盈進小</t>
    <phoneticPr fontId="15"/>
  </si>
  <si>
    <t>玉之浦</t>
    <phoneticPr fontId="15"/>
  </si>
  <si>
    <t>五島市立玉之浦小</t>
    <phoneticPr fontId="15"/>
  </si>
  <si>
    <t>三井楽</t>
    <phoneticPr fontId="15"/>
  </si>
  <si>
    <t>五島市立三井楽小</t>
    <phoneticPr fontId="15"/>
  </si>
  <si>
    <t>嵯峨島</t>
    <phoneticPr fontId="15"/>
  </si>
  <si>
    <t>五島市立嵯峨島小</t>
    <phoneticPr fontId="15"/>
  </si>
  <si>
    <t>岐宿</t>
    <phoneticPr fontId="15"/>
  </si>
  <si>
    <t>五島市立岐宿小</t>
    <phoneticPr fontId="15"/>
  </si>
  <si>
    <t>奈留</t>
  </si>
  <si>
    <t>五島市立奈留小</t>
  </si>
  <si>
    <t>鶴南特支 五島分校</t>
  </si>
  <si>
    <t>県立鶴南特別支援 五島分校 小学部</t>
  </si>
  <si>
    <t>西海</t>
    <rPh sb="0" eb="2">
      <t>サイカイ</t>
    </rPh>
    <phoneticPr fontId="15"/>
  </si>
  <si>
    <t>西海市立</t>
    <rPh sb="0" eb="2">
      <t>サイカイ</t>
    </rPh>
    <rPh sb="2" eb="4">
      <t>シリツ</t>
    </rPh>
    <phoneticPr fontId="15"/>
  </si>
  <si>
    <t>ときわ台</t>
    <rPh sb="3" eb="4">
      <t>ダイ</t>
    </rPh>
    <phoneticPr fontId="15"/>
  </si>
  <si>
    <t>西海市立ときわ台小</t>
    <rPh sb="0" eb="2">
      <t>サイカイ</t>
    </rPh>
    <rPh sb="2" eb="4">
      <t>シリツ</t>
    </rPh>
    <rPh sb="7" eb="8">
      <t>ダイ</t>
    </rPh>
    <rPh sb="8" eb="9">
      <t>ショウ</t>
    </rPh>
    <phoneticPr fontId="15"/>
  </si>
  <si>
    <t>大串</t>
    <phoneticPr fontId="15"/>
  </si>
  <si>
    <t>西海市立大串小</t>
    <phoneticPr fontId="15"/>
  </si>
  <si>
    <t>西彼北</t>
    <phoneticPr fontId="15"/>
  </si>
  <si>
    <t>西海市立西彼北小</t>
    <phoneticPr fontId="15"/>
  </si>
  <si>
    <t>西海東</t>
    <phoneticPr fontId="15"/>
  </si>
  <si>
    <t>西海市立西海東小</t>
    <phoneticPr fontId="15"/>
  </si>
  <si>
    <t>西海北</t>
    <phoneticPr fontId="15"/>
  </si>
  <si>
    <t>西海市立西海北小</t>
    <phoneticPr fontId="15"/>
  </si>
  <si>
    <t>西海</t>
    <phoneticPr fontId="15"/>
  </si>
  <si>
    <t>西海市立西海小</t>
    <phoneticPr fontId="15"/>
  </si>
  <si>
    <t>江島</t>
    <phoneticPr fontId="15"/>
  </si>
  <si>
    <t>西海市立江島小</t>
    <phoneticPr fontId="15"/>
  </si>
  <si>
    <t>平島</t>
    <phoneticPr fontId="15"/>
  </si>
  <si>
    <t>西海市立平島小</t>
    <phoneticPr fontId="15"/>
  </si>
  <si>
    <t>大瀬戸</t>
    <rPh sb="0" eb="3">
      <t>オオセト</t>
    </rPh>
    <phoneticPr fontId="15"/>
  </si>
  <si>
    <t>西海市立大瀬戸小</t>
    <phoneticPr fontId="15"/>
  </si>
  <si>
    <t>雪浦</t>
  </si>
  <si>
    <t>西海市立雪浦小</t>
  </si>
  <si>
    <t>雲仙</t>
    <rPh sb="0" eb="2">
      <t>ウンゼン</t>
    </rPh>
    <phoneticPr fontId="15"/>
  </si>
  <si>
    <t>雲仙市立</t>
    <rPh sb="0" eb="4">
      <t>ウンゼンシリツ</t>
    </rPh>
    <phoneticPr fontId="15"/>
  </si>
  <si>
    <t>多比良</t>
    <phoneticPr fontId="15"/>
  </si>
  <si>
    <t>雲仙市立多比良小</t>
    <phoneticPr fontId="15"/>
  </si>
  <si>
    <t>土黒</t>
    <phoneticPr fontId="15"/>
  </si>
  <si>
    <t>雲仙市立土黒小</t>
    <phoneticPr fontId="15"/>
  </si>
  <si>
    <t>八斗木</t>
    <phoneticPr fontId="15"/>
  </si>
  <si>
    <t>雲仙市立八斗木小</t>
    <phoneticPr fontId="15"/>
  </si>
  <si>
    <t>神代</t>
    <phoneticPr fontId="15"/>
  </si>
  <si>
    <t>雲仙市立神代小</t>
    <phoneticPr fontId="15"/>
  </si>
  <si>
    <t>西郷</t>
    <phoneticPr fontId="15"/>
  </si>
  <si>
    <t>雲仙市立西郷小</t>
    <phoneticPr fontId="15"/>
  </si>
  <si>
    <t>岩戸</t>
    <phoneticPr fontId="15"/>
  </si>
  <si>
    <t>雲仙市立岩戸小</t>
    <phoneticPr fontId="15"/>
  </si>
  <si>
    <t>大正</t>
    <phoneticPr fontId="15"/>
  </si>
  <si>
    <t>雲仙市立大正小</t>
    <phoneticPr fontId="15"/>
  </si>
  <si>
    <t>川床</t>
    <phoneticPr fontId="15"/>
  </si>
  <si>
    <t>雲仙市立川床小</t>
    <phoneticPr fontId="15"/>
  </si>
  <si>
    <t>大塚</t>
    <phoneticPr fontId="15"/>
  </si>
  <si>
    <t>雲仙市立大塚小</t>
    <phoneticPr fontId="15"/>
  </si>
  <si>
    <t>鶴田</t>
    <phoneticPr fontId="15"/>
  </si>
  <si>
    <t>雲仙市立鶴田小</t>
    <phoneticPr fontId="15"/>
  </si>
  <si>
    <t>愛野</t>
    <phoneticPr fontId="15"/>
  </si>
  <si>
    <t>雲仙市立愛野小</t>
    <phoneticPr fontId="15"/>
  </si>
  <si>
    <t>千々石第一</t>
    <rPh sb="0" eb="3">
      <t>チヂワ</t>
    </rPh>
    <rPh sb="3" eb="5">
      <t>ダイイチ</t>
    </rPh>
    <phoneticPr fontId="15"/>
  </si>
  <si>
    <t>雲仙市立千々石第一小</t>
    <phoneticPr fontId="15"/>
  </si>
  <si>
    <t>千々石第二</t>
    <rPh sb="0" eb="3">
      <t>チヂワ</t>
    </rPh>
    <rPh sb="3" eb="5">
      <t>ダイニ</t>
    </rPh>
    <phoneticPr fontId="15"/>
  </si>
  <si>
    <t>雲仙市立千々石第二小</t>
    <phoneticPr fontId="15"/>
  </si>
  <si>
    <t>小浜</t>
    <phoneticPr fontId="15"/>
  </si>
  <si>
    <t>雲仙市立小浜小</t>
    <phoneticPr fontId="15"/>
  </si>
  <si>
    <t>北串</t>
    <phoneticPr fontId="15"/>
  </si>
  <si>
    <t>雲仙市立北串小</t>
    <phoneticPr fontId="15"/>
  </si>
  <si>
    <t>南串第一</t>
    <phoneticPr fontId="15"/>
  </si>
  <si>
    <t>雲仙市立南串第一小</t>
    <phoneticPr fontId="15"/>
  </si>
  <si>
    <t>南串第二</t>
  </si>
  <si>
    <t>雲仙市立南串第二小</t>
  </si>
  <si>
    <t>雲仙</t>
  </si>
  <si>
    <t>島原特支 南串山分教室</t>
    <rPh sb="0" eb="2">
      <t>シマバラ</t>
    </rPh>
    <rPh sb="2" eb="3">
      <t>トク</t>
    </rPh>
    <rPh sb="3" eb="4">
      <t>ササ</t>
    </rPh>
    <rPh sb="5" eb="6">
      <t>ミナミ</t>
    </rPh>
    <rPh sb="6" eb="8">
      <t>クシヤマ</t>
    </rPh>
    <rPh sb="8" eb="9">
      <t>ブン</t>
    </rPh>
    <rPh sb="9" eb="11">
      <t>キョウシツ</t>
    </rPh>
    <phoneticPr fontId="15"/>
  </si>
  <si>
    <t>県立島原特別支援 南串山分教室 小学部</t>
  </si>
  <si>
    <t>南島原</t>
    <rPh sb="0" eb="3">
      <t>ミナミシマバラ</t>
    </rPh>
    <phoneticPr fontId="15"/>
  </si>
  <si>
    <t>南島原市立</t>
    <rPh sb="0" eb="5">
      <t>ミナミシマバラシリツ</t>
    </rPh>
    <phoneticPr fontId="15"/>
  </si>
  <si>
    <t>加津佐</t>
    <phoneticPr fontId="15"/>
  </si>
  <si>
    <t>南島原市立加津佐小</t>
    <phoneticPr fontId="15"/>
  </si>
  <si>
    <t>野田</t>
    <phoneticPr fontId="15"/>
  </si>
  <si>
    <t>南島原市立野田小</t>
    <phoneticPr fontId="15"/>
  </si>
  <si>
    <t>口之津</t>
    <phoneticPr fontId="15"/>
  </si>
  <si>
    <t>南島原市立口之津小</t>
    <phoneticPr fontId="15"/>
  </si>
  <si>
    <t>南有馬</t>
    <phoneticPr fontId="15"/>
  </si>
  <si>
    <t>南島原市立南有馬小</t>
    <phoneticPr fontId="15"/>
  </si>
  <si>
    <t>有馬</t>
    <phoneticPr fontId="15"/>
  </si>
  <si>
    <t>南島原市立有馬小</t>
    <phoneticPr fontId="15"/>
  </si>
  <si>
    <t>西有家</t>
    <phoneticPr fontId="15"/>
  </si>
  <si>
    <t>南島原市立西有家小</t>
    <phoneticPr fontId="15"/>
  </si>
  <si>
    <t>有家</t>
    <phoneticPr fontId="15"/>
  </si>
  <si>
    <t>南島原市立有家小</t>
    <phoneticPr fontId="15"/>
  </si>
  <si>
    <t>堂崎</t>
    <phoneticPr fontId="15"/>
  </si>
  <si>
    <t>南島原市立堂崎小</t>
    <phoneticPr fontId="15"/>
  </si>
  <si>
    <t>布津</t>
    <phoneticPr fontId="15"/>
  </si>
  <si>
    <t>南島原市立布津小</t>
    <phoneticPr fontId="15"/>
  </si>
  <si>
    <t>飯野</t>
    <phoneticPr fontId="15"/>
  </si>
  <si>
    <t>南島原市立飯野小</t>
    <phoneticPr fontId="15"/>
  </si>
  <si>
    <t>深江</t>
    <phoneticPr fontId="15"/>
  </si>
  <si>
    <t>南島原市立深江小</t>
    <phoneticPr fontId="15"/>
  </si>
  <si>
    <t>深江 馬場分校</t>
    <rPh sb="3" eb="5">
      <t>ババ</t>
    </rPh>
    <rPh sb="5" eb="7">
      <t>ブンコウ</t>
    </rPh>
    <phoneticPr fontId="15"/>
  </si>
  <si>
    <t>南島原市立深江小 馬場分校</t>
    <rPh sb="7" eb="8">
      <t>ショウ</t>
    </rPh>
    <phoneticPr fontId="15"/>
  </si>
  <si>
    <t>深江 諏訪分校</t>
    <rPh sb="0" eb="2">
      <t>フカエ</t>
    </rPh>
    <rPh sb="3" eb="5">
      <t>スワ</t>
    </rPh>
    <rPh sb="5" eb="7">
      <t>ブンコウ</t>
    </rPh>
    <phoneticPr fontId="15"/>
  </si>
  <si>
    <t>南島原市立深江小 諏訪分校</t>
    <rPh sb="7" eb="8">
      <t>ショウ</t>
    </rPh>
    <phoneticPr fontId="15"/>
  </si>
  <si>
    <t>小林</t>
    <phoneticPr fontId="15"/>
  </si>
  <si>
    <t>南島原市立小林小</t>
    <phoneticPr fontId="15"/>
  </si>
  <si>
    <t>大野木場</t>
    <phoneticPr fontId="15"/>
  </si>
  <si>
    <t>南島原市立大野木場小</t>
    <phoneticPr fontId="15"/>
  </si>
  <si>
    <t>西彼杵郡</t>
    <rPh sb="0" eb="3">
      <t>ニシソノギ</t>
    </rPh>
    <rPh sb="3" eb="4">
      <t>グン</t>
    </rPh>
    <phoneticPr fontId="15"/>
  </si>
  <si>
    <t>西彼杵郡　長与町立</t>
    <rPh sb="0" eb="3">
      <t>ニシソノギ</t>
    </rPh>
    <rPh sb="3" eb="4">
      <t>グン</t>
    </rPh>
    <rPh sb="5" eb="8">
      <t>ナガヨチョウ</t>
    </rPh>
    <rPh sb="8" eb="9">
      <t>タ</t>
    </rPh>
    <phoneticPr fontId="15"/>
  </si>
  <si>
    <t>長与</t>
    <phoneticPr fontId="15"/>
  </si>
  <si>
    <t>長与町立長与小</t>
    <phoneticPr fontId="15"/>
  </si>
  <si>
    <t>高田</t>
    <phoneticPr fontId="15"/>
  </si>
  <si>
    <t>長与町立高田小</t>
    <phoneticPr fontId="15"/>
  </si>
  <si>
    <t>洗切</t>
    <phoneticPr fontId="15"/>
  </si>
  <si>
    <t>長与町立洗切小</t>
    <phoneticPr fontId="15"/>
  </si>
  <si>
    <t>長与北</t>
    <phoneticPr fontId="15"/>
  </si>
  <si>
    <t>長与町立長与北小</t>
    <phoneticPr fontId="15"/>
  </si>
  <si>
    <t>長与南</t>
    <phoneticPr fontId="15"/>
  </si>
  <si>
    <t>長与町立長与南小</t>
    <phoneticPr fontId="15"/>
  </si>
  <si>
    <t>西彼杵郡　時津町立</t>
    <rPh sb="0" eb="3">
      <t>ニシソノギ</t>
    </rPh>
    <rPh sb="3" eb="4">
      <t>グン</t>
    </rPh>
    <rPh sb="5" eb="8">
      <t>トギツチョウ</t>
    </rPh>
    <rPh sb="8" eb="9">
      <t>タ</t>
    </rPh>
    <phoneticPr fontId="15"/>
  </si>
  <si>
    <t>時津</t>
    <phoneticPr fontId="15"/>
  </si>
  <si>
    <t>時津町立時津小</t>
    <phoneticPr fontId="15"/>
  </si>
  <si>
    <t>時津北</t>
    <phoneticPr fontId="15"/>
  </si>
  <si>
    <t>時津町立時津北小</t>
    <phoneticPr fontId="15"/>
  </si>
  <si>
    <t>時津東</t>
    <phoneticPr fontId="15"/>
  </si>
  <si>
    <t>時津町立時津東小</t>
    <phoneticPr fontId="15"/>
  </si>
  <si>
    <t>鳴鼓</t>
  </si>
  <si>
    <t>時津町立鳴鼓小</t>
  </si>
  <si>
    <t>西彼杵郡</t>
  </si>
  <si>
    <t>盲学校</t>
    <rPh sb="0" eb="1">
      <t>モウ</t>
    </rPh>
    <rPh sb="1" eb="3">
      <t>ガッコウ</t>
    </rPh>
    <phoneticPr fontId="15"/>
  </si>
  <si>
    <t>県立盲 小学部</t>
  </si>
  <si>
    <t>東彼杵郡</t>
    <rPh sb="0" eb="1">
      <t>ヒガシ</t>
    </rPh>
    <rPh sb="1" eb="3">
      <t>ソノギ</t>
    </rPh>
    <rPh sb="3" eb="4">
      <t>グン</t>
    </rPh>
    <phoneticPr fontId="15"/>
  </si>
  <si>
    <t>東彼杵郡　東彼杵町立</t>
    <rPh sb="0" eb="1">
      <t>ヒガシ</t>
    </rPh>
    <rPh sb="1" eb="3">
      <t>ソノギ</t>
    </rPh>
    <rPh sb="3" eb="4">
      <t>グン</t>
    </rPh>
    <rPh sb="5" eb="8">
      <t>ヒガシソノギ</t>
    </rPh>
    <rPh sb="8" eb="9">
      <t>チョウ</t>
    </rPh>
    <rPh sb="9" eb="10">
      <t>タ</t>
    </rPh>
    <phoneticPr fontId="15"/>
  </si>
  <si>
    <t>千綿</t>
    <phoneticPr fontId="15"/>
  </si>
  <si>
    <t>東彼杵町立千綿小</t>
    <phoneticPr fontId="15"/>
  </si>
  <si>
    <t>彼杵</t>
    <phoneticPr fontId="15"/>
  </si>
  <si>
    <t>東彼杵町立彼杵小</t>
    <phoneticPr fontId="15"/>
  </si>
  <si>
    <t>東彼杵郡　川棚町立</t>
    <rPh sb="0" eb="1">
      <t>ヒガシ</t>
    </rPh>
    <rPh sb="1" eb="3">
      <t>ソノギ</t>
    </rPh>
    <rPh sb="3" eb="4">
      <t>グン</t>
    </rPh>
    <rPh sb="5" eb="7">
      <t>カワタナ</t>
    </rPh>
    <rPh sb="7" eb="8">
      <t>チョウ</t>
    </rPh>
    <rPh sb="8" eb="9">
      <t>タ</t>
    </rPh>
    <phoneticPr fontId="15"/>
  </si>
  <si>
    <t>川棚</t>
    <phoneticPr fontId="15"/>
  </si>
  <si>
    <t>川棚町立川棚小</t>
    <phoneticPr fontId="15"/>
  </si>
  <si>
    <t>石木</t>
    <phoneticPr fontId="15"/>
  </si>
  <si>
    <t>川棚町立石木小</t>
    <phoneticPr fontId="15"/>
  </si>
  <si>
    <t>小串</t>
    <phoneticPr fontId="15"/>
  </si>
  <si>
    <t>川棚町立小串小</t>
    <phoneticPr fontId="15"/>
  </si>
  <si>
    <t>東彼杵郡　波佐見町立</t>
    <rPh sb="0" eb="1">
      <t>ヒガシ</t>
    </rPh>
    <rPh sb="1" eb="3">
      <t>ソノギ</t>
    </rPh>
    <rPh sb="3" eb="4">
      <t>グン</t>
    </rPh>
    <rPh sb="5" eb="8">
      <t>ハサミ</t>
    </rPh>
    <rPh sb="8" eb="9">
      <t>チョウ</t>
    </rPh>
    <rPh sb="9" eb="10">
      <t>タ</t>
    </rPh>
    <phoneticPr fontId="15"/>
  </si>
  <si>
    <t>波佐見町立中央小</t>
    <phoneticPr fontId="15"/>
  </si>
  <si>
    <t>波佐見町立南小</t>
    <phoneticPr fontId="15"/>
  </si>
  <si>
    <t>波佐見町立東小</t>
    <phoneticPr fontId="15"/>
  </si>
  <si>
    <t>東そのぎ子どもの村</t>
    <rPh sb="0" eb="1">
      <t>ヒガシ</t>
    </rPh>
    <rPh sb="4" eb="5">
      <t>コ</t>
    </rPh>
    <rPh sb="8" eb="9">
      <t>ムラ</t>
    </rPh>
    <phoneticPr fontId="15"/>
  </si>
  <si>
    <t>私立 東そのぎ子どもの村小</t>
    <rPh sb="0" eb="2">
      <t>シリツ</t>
    </rPh>
    <rPh sb="3" eb="4">
      <t>ヒガシ</t>
    </rPh>
    <rPh sb="7" eb="8">
      <t>コ</t>
    </rPh>
    <rPh sb="11" eb="12">
      <t>ムラ</t>
    </rPh>
    <rPh sb="12" eb="13">
      <t>ショウ</t>
    </rPh>
    <phoneticPr fontId="15"/>
  </si>
  <si>
    <t>東彼杵郡</t>
    <rPh sb="0" eb="3">
      <t>ヒガシソノギ</t>
    </rPh>
    <rPh sb="1" eb="2">
      <t>グン</t>
    </rPh>
    <phoneticPr fontId="15"/>
  </si>
  <si>
    <t>川棚特支</t>
    <rPh sb="2" eb="3">
      <t>トク</t>
    </rPh>
    <rPh sb="3" eb="4">
      <t>ササ</t>
    </rPh>
    <phoneticPr fontId="15"/>
  </si>
  <si>
    <t>県立川棚特別支援 小学部</t>
  </si>
  <si>
    <t>桜が丘特支</t>
    <rPh sb="3" eb="4">
      <t>トク</t>
    </rPh>
    <rPh sb="4" eb="5">
      <t>ササ</t>
    </rPh>
    <phoneticPr fontId="15"/>
  </si>
  <si>
    <t>県立桜が丘特別支援 小学部</t>
  </si>
  <si>
    <t>北松浦郡</t>
    <rPh sb="0" eb="3">
      <t>キタマツウラ</t>
    </rPh>
    <rPh sb="3" eb="4">
      <t>グン</t>
    </rPh>
    <phoneticPr fontId="15"/>
  </si>
  <si>
    <t>北松浦郡　小値賀町立</t>
    <rPh sb="0" eb="3">
      <t>キタマツウラ</t>
    </rPh>
    <rPh sb="3" eb="4">
      <t>グン</t>
    </rPh>
    <rPh sb="5" eb="6">
      <t>コ</t>
    </rPh>
    <rPh sb="6" eb="7">
      <t>アタイ</t>
    </rPh>
    <rPh sb="7" eb="8">
      <t>ガ</t>
    </rPh>
    <rPh sb="8" eb="9">
      <t>チョウ</t>
    </rPh>
    <rPh sb="9" eb="10">
      <t>タ</t>
    </rPh>
    <phoneticPr fontId="15"/>
  </si>
  <si>
    <t>小値賀</t>
    <phoneticPr fontId="15"/>
  </si>
  <si>
    <t>小値賀町立小値賀小</t>
    <phoneticPr fontId="15"/>
  </si>
  <si>
    <t>小値賀 大島分校</t>
    <rPh sb="4" eb="6">
      <t>オオシマ</t>
    </rPh>
    <rPh sb="6" eb="8">
      <t>ブンコウ</t>
    </rPh>
    <phoneticPr fontId="15"/>
  </si>
  <si>
    <t>小値賀町立小値賀小 大島分校</t>
    <rPh sb="8" eb="9">
      <t>ショウ</t>
    </rPh>
    <phoneticPr fontId="15"/>
  </si>
  <si>
    <t>北松浦郡　佐々町立</t>
    <rPh sb="0" eb="3">
      <t>キタマツウラ</t>
    </rPh>
    <rPh sb="3" eb="4">
      <t>グン</t>
    </rPh>
    <rPh sb="5" eb="7">
      <t>サザ</t>
    </rPh>
    <rPh sb="7" eb="8">
      <t>チョウ</t>
    </rPh>
    <rPh sb="8" eb="9">
      <t>タ</t>
    </rPh>
    <phoneticPr fontId="15"/>
  </si>
  <si>
    <t>佐々</t>
    <phoneticPr fontId="15"/>
  </si>
  <si>
    <t>佐々町立佐々小</t>
    <rPh sb="6" eb="7">
      <t>ショウ</t>
    </rPh>
    <phoneticPr fontId="15"/>
  </si>
  <si>
    <t>口石</t>
    <phoneticPr fontId="15"/>
  </si>
  <si>
    <t>佐々町立口石小</t>
    <rPh sb="6" eb="7">
      <t>ショウ</t>
    </rPh>
    <phoneticPr fontId="15"/>
  </si>
  <si>
    <t>南松浦郡</t>
    <rPh sb="0" eb="1">
      <t>ミナミ</t>
    </rPh>
    <rPh sb="1" eb="3">
      <t>マツウラ</t>
    </rPh>
    <rPh sb="3" eb="4">
      <t>グン</t>
    </rPh>
    <phoneticPr fontId="15"/>
  </si>
  <si>
    <t>南松浦郡　新上五島町立</t>
    <rPh sb="0" eb="1">
      <t>ミナミ</t>
    </rPh>
    <rPh sb="1" eb="3">
      <t>マツウラ</t>
    </rPh>
    <rPh sb="3" eb="4">
      <t>グン</t>
    </rPh>
    <rPh sb="5" eb="9">
      <t>シンカミゴトウ</t>
    </rPh>
    <rPh sb="9" eb="10">
      <t>チョウ</t>
    </rPh>
    <rPh sb="10" eb="11">
      <t>リツ</t>
    </rPh>
    <phoneticPr fontId="15"/>
  </si>
  <si>
    <t>若松中央</t>
    <phoneticPr fontId="15"/>
  </si>
  <si>
    <t>新上五島町立若松中央小</t>
    <phoneticPr fontId="15"/>
  </si>
  <si>
    <t>若松東</t>
    <phoneticPr fontId="15"/>
  </si>
  <si>
    <t>新上五島町立若松東小</t>
    <phoneticPr fontId="15"/>
  </si>
  <si>
    <t>浜ノ浦</t>
    <phoneticPr fontId="15"/>
  </si>
  <si>
    <t>新上五島町立浜ノ浦小</t>
    <phoneticPr fontId="15"/>
  </si>
  <si>
    <t>新上五島町立今里小</t>
    <phoneticPr fontId="15"/>
  </si>
  <si>
    <t>青方</t>
    <phoneticPr fontId="15"/>
  </si>
  <si>
    <t>新上五島町立青方小</t>
    <phoneticPr fontId="15"/>
  </si>
  <si>
    <t>上郷</t>
    <phoneticPr fontId="15"/>
  </si>
  <si>
    <t>新上五島町立上郷小</t>
    <phoneticPr fontId="15"/>
  </si>
  <si>
    <t>魚目</t>
    <phoneticPr fontId="15"/>
  </si>
  <si>
    <t>新上五島町立魚目小</t>
    <phoneticPr fontId="15"/>
  </si>
  <si>
    <t>北魚目</t>
    <phoneticPr fontId="15"/>
  </si>
  <si>
    <t>新上五島町立北魚目小</t>
    <phoneticPr fontId="15"/>
  </si>
  <si>
    <t>有川</t>
    <phoneticPr fontId="15"/>
  </si>
  <si>
    <t>新上五島町立有川小</t>
    <phoneticPr fontId="15"/>
  </si>
  <si>
    <t>東浦</t>
    <phoneticPr fontId="15"/>
  </si>
  <si>
    <t>新上五島町立東浦小</t>
    <phoneticPr fontId="15"/>
  </si>
  <si>
    <t>奈良尾</t>
    <phoneticPr fontId="15"/>
  </si>
  <si>
    <t>新上五島町立奈良尾小</t>
    <phoneticPr fontId="15"/>
  </si>
  <si>
    <t>学校名</t>
    <rPh sb="0" eb="3">
      <t>ガッコウメイ</t>
    </rPh>
    <phoneticPr fontId="1"/>
  </si>
  <si>
    <t>No.</t>
    <phoneticPr fontId="1"/>
  </si>
  <si>
    <t>分ｺｰﾄﾞ</t>
    <rPh sb="0" eb="1">
      <t>ブン</t>
    </rPh>
    <phoneticPr fontId="1"/>
  </si>
  <si>
    <t>校ｺｰﾄﾞ</t>
    <rPh sb="0" eb="1">
      <t>コウ</t>
    </rPh>
    <phoneticPr fontId="1"/>
  </si>
  <si>
    <t>読んだ本</t>
    <rPh sb="0" eb="1">
      <t>ヨ</t>
    </rPh>
    <rPh sb="3" eb="4">
      <t>ホン</t>
    </rPh>
    <phoneticPr fontId="1"/>
  </si>
  <si>
    <t>結果等</t>
    <rPh sb="0" eb="2">
      <t>ケッカ</t>
    </rPh>
    <rPh sb="2" eb="3">
      <t>ナド</t>
    </rPh>
    <phoneticPr fontId="1"/>
  </si>
  <si>
    <t>※入力・消去禁止</t>
    <rPh sb="1" eb="3">
      <t>ニュウリョク</t>
    </rPh>
    <rPh sb="4" eb="6">
      <t>ショウキョ</t>
    </rPh>
    <rPh sb="6" eb="8">
      <t>キンシ</t>
    </rPh>
    <phoneticPr fontId="1"/>
  </si>
  <si>
    <t>まるまる　さんかくさんかく</t>
  </si>
  <si>
    <t>「□□□」をよんで</t>
  </si>
  <si>
    <t>□□□</t>
  </si>
  <si>
    <t>※ご自由に</t>
    <rPh sb="2" eb="4">
      <t>ジユウ</t>
    </rPh>
    <phoneticPr fontId="1"/>
  </si>
  <si>
    <t>←（計算式で表示）→</t>
    <rPh sb="2" eb="5">
      <t>ケイサンシキ</t>
    </rPh>
    <rPh sb="6" eb="8">
      <t>ヒョウジ</t>
    </rPh>
    <phoneticPr fontId="1"/>
  </si>
  <si>
    <t>△△△△　〇〇〇</t>
    <phoneticPr fontId="1"/>
  </si>
  <si>
    <t>さんかくさんかく　まるまる</t>
    <phoneticPr fontId="1"/>
  </si>
  <si>
    <t>「◇◇◇◇」を読んで</t>
    <rPh sb="7" eb="8">
      <t>ヨ</t>
    </rPh>
    <phoneticPr fontId="1"/>
  </si>
  <si>
    <t>◇◇◇◇</t>
    <phoneticPr fontId="1"/>
  </si>
  <si>
    <t>使ってください</t>
    <rPh sb="0" eb="1">
      <t>ツカ</t>
    </rPh>
    <phoneticPr fontId="1"/>
  </si>
  <si>
    <t>←この行は削除しない</t>
    <rPh sb="3" eb="4">
      <t>ギョウ</t>
    </rPh>
    <rPh sb="5" eb="7">
      <t>サクジョ</t>
    </rPh>
    <phoneticPr fontId="1"/>
  </si>
  <si>
    <t>↑</t>
    <phoneticPr fontId="1"/>
  </si>
  <si>
    <t>行を挿入するときは</t>
    <rPh sb="0" eb="1">
      <t>ギョウ</t>
    </rPh>
    <rPh sb="2" eb="4">
      <t>ソウニュウ</t>
    </rPh>
    <phoneticPr fontId="1"/>
  </si>
  <si>
    <t>途中に挿入してください。</t>
    <rPh sb="0" eb="2">
      <t>トチュウ</t>
    </rPh>
    <rPh sb="3" eb="5">
      <t>ソウニュウ</t>
    </rPh>
    <phoneticPr fontId="1"/>
  </si>
  <si>
    <t>ファイルサイズを小さくするため、途中の行は</t>
    <rPh sb="8" eb="9">
      <t>チイ</t>
    </rPh>
    <rPh sb="16" eb="18">
      <t>トチュウ</t>
    </rPh>
    <rPh sb="19" eb="20">
      <t>ギョウ</t>
    </rPh>
    <phoneticPr fontId="1"/>
  </si>
  <si>
    <t>削除して構いません。</t>
    <rPh sb="0" eb="2">
      <t>サクジョ</t>
    </rPh>
    <rPh sb="4" eb="5">
      <t>カマ</t>
    </rPh>
    <phoneticPr fontId="1"/>
  </si>
  <si>
    <t>（最初の行と最終行は削除しない）</t>
    <rPh sb="1" eb="3">
      <t>サイショ</t>
    </rPh>
    <rPh sb="4" eb="5">
      <t>ギョウ</t>
    </rPh>
    <rPh sb="6" eb="9">
      <t>サイシュウギョウ</t>
    </rPh>
    <rPh sb="10" eb="12">
      <t>サクジョ</t>
    </rPh>
    <phoneticPr fontId="1"/>
  </si>
  <si>
    <t>←この行は削除しない(空白で可)</t>
    <rPh sb="3" eb="4">
      <t>ギョウ</t>
    </rPh>
    <rPh sb="5" eb="7">
      <t>サクジョ</t>
    </rPh>
    <rPh sb="11" eb="13">
      <t>クウハク</t>
    </rPh>
    <rPh sb="14" eb="15">
      <t>カ</t>
    </rPh>
    <phoneticPr fontId="1"/>
  </si>
  <si>
    <t>各地区小学校・小学部用</t>
    <rPh sb="0" eb="1">
      <t>カク</t>
    </rPh>
    <rPh sb="1" eb="3">
      <t>チク</t>
    </rPh>
    <rPh sb="3" eb="6">
      <t>ショウガッコウ</t>
    </rPh>
    <rPh sb="7" eb="9">
      <t>ショウガク</t>
    </rPh>
    <rPh sb="9" eb="10">
      <t>ブ</t>
    </rPh>
    <rPh sb="10" eb="11">
      <t>ヨウ</t>
    </rPh>
    <phoneticPr fontId="1"/>
  </si>
  <si>
    <t>←E７セルにデータを貼り付けると自動で表示されます。</t>
    <rPh sb="10" eb="11">
      <t>ハ</t>
    </rPh>
    <rPh sb="12" eb="13">
      <t>ツ</t>
    </rPh>
    <rPh sb="16" eb="18">
      <t>ジドウ</t>
    </rPh>
    <rPh sb="19" eb="21">
      <t>ヒョウジ</t>
    </rPh>
    <phoneticPr fontId="1"/>
  </si>
  <si>
    <t>応募作品集計票　地区理事用　　（小学校・小学部用）</t>
    <rPh sb="0" eb="2">
      <t>オウボ</t>
    </rPh>
    <rPh sb="2" eb="4">
      <t>サクヒン</t>
    </rPh>
    <rPh sb="4" eb="6">
      <t>シュウケイ</t>
    </rPh>
    <rPh sb="6" eb="7">
      <t>ヒョウ</t>
    </rPh>
    <rPh sb="8" eb="10">
      <t>チク</t>
    </rPh>
    <rPh sb="10" eb="12">
      <t>リジ</t>
    </rPh>
    <rPh sb="12" eb="13">
      <t>ヨウ</t>
    </rPh>
    <rPh sb="16" eb="19">
      <t>ショウガッコウ</t>
    </rPh>
    <rPh sb="20" eb="22">
      <t>ショウガク</t>
    </rPh>
    <rPh sb="22" eb="23">
      <t>ブ</t>
    </rPh>
    <rPh sb="23" eb="24">
      <t>ヨウ</t>
    </rPh>
    <phoneticPr fontId="1"/>
  </si>
  <si>
    <t>郡・市内全出品総数</t>
    <rPh sb="0" eb="1">
      <t>グン</t>
    </rPh>
    <rPh sb="2" eb="3">
      <t>シ</t>
    </rPh>
    <rPh sb="4" eb="5">
      <t>ゼン</t>
    </rPh>
    <rPh sb="5" eb="7">
      <t>シュッピン</t>
    </rPh>
    <rPh sb="7" eb="9">
      <t>ソウスウ</t>
    </rPh>
    <phoneticPr fontId="1"/>
  </si>
  <si>
    <t>郡・市代表作品数</t>
    <rPh sb="0" eb="1">
      <t>グン</t>
    </rPh>
    <rPh sb="2" eb="3">
      <t>シ</t>
    </rPh>
    <rPh sb="3" eb="5">
      <t>ダイヒョウ</t>
    </rPh>
    <rPh sb="5" eb="7">
      <t>サクヒン</t>
    </rPh>
    <rPh sb="7" eb="8">
      <t>スウ</t>
    </rPh>
    <phoneticPr fontId="1"/>
  </si>
  <si>
    <t>↓この列は入力しない</t>
    <rPh sb="3" eb="4">
      <t>レツ</t>
    </rPh>
    <rPh sb="5" eb="7">
      <t>ニュウリョク</t>
    </rPh>
    <phoneticPr fontId="1"/>
  </si>
  <si>
    <t>小学校・小学部</t>
    <rPh sb="0" eb="3">
      <t>ショウガッコウ</t>
    </rPh>
    <rPh sb="4" eb="6">
      <t>ショウガク</t>
    </rPh>
    <rPh sb="6" eb="7">
      <t>ブ</t>
    </rPh>
    <phoneticPr fontId="1"/>
  </si>
  <si>
    <t>↓　　　このシートの７行目以降に「形式を選択して貼り付け」→「値の貼り付け」※必ず「値」にしてください。</t>
    <rPh sb="11" eb="13">
      <t>ギョウメ</t>
    </rPh>
    <rPh sb="13" eb="15">
      <t>イコウ</t>
    </rPh>
    <rPh sb="17" eb="19">
      <t>ケイシキ</t>
    </rPh>
    <rPh sb="20" eb="22">
      <t>センタク</t>
    </rPh>
    <rPh sb="24" eb="25">
      <t>ハ</t>
    </rPh>
    <rPh sb="26" eb="27">
      <t>ツ</t>
    </rPh>
    <rPh sb="31" eb="32">
      <t>アタイ</t>
    </rPh>
    <rPh sb="33" eb="34">
      <t>ハ</t>
    </rPh>
    <rPh sb="35" eb="36">
      <t>ツ</t>
    </rPh>
    <rPh sb="39" eb="40">
      <t>カナラ</t>
    </rPh>
    <rPh sb="42" eb="43">
      <t>アタイ</t>
    </rPh>
    <phoneticPr fontId="1"/>
  </si>
  <si>
    <t>No.</t>
  </si>
  <si>
    <t>ふりがな</t>
  </si>
  <si>
    <t>絵の題名</t>
    <rPh sb="0" eb="1">
      <t>エ</t>
    </rPh>
    <rPh sb="2" eb="4">
      <t>ダイメイ</t>
    </rPh>
    <phoneticPr fontId="1"/>
  </si>
  <si>
    <t>指定図書</t>
    <rPh sb="0" eb="2">
      <t>シテイ</t>
    </rPh>
    <rPh sb="2" eb="4">
      <t>トショ</t>
    </rPh>
    <phoneticPr fontId="1"/>
  </si>
  <si>
    <t>↓７行目から１０６行目までに各学校から送付された集計票(感想画)ファイルの学校ｺｰﾄﾞと校内出品数(O4:AA4の範囲)を選択して「コピー」</t>
    <rPh sb="2" eb="4">
      <t>ギョウメ</t>
    </rPh>
    <rPh sb="9" eb="11">
      <t>ギョウメ</t>
    </rPh>
    <rPh sb="14" eb="15">
      <t>カク</t>
    </rPh>
    <rPh sb="15" eb="17">
      <t>ガッコウ</t>
    </rPh>
    <rPh sb="19" eb="21">
      <t>ソウフ</t>
    </rPh>
    <rPh sb="24" eb="26">
      <t>シュウケイ</t>
    </rPh>
    <rPh sb="26" eb="27">
      <t>ヒョウ</t>
    </rPh>
    <rPh sb="28" eb="30">
      <t>カンソウ</t>
    </rPh>
    <rPh sb="30" eb="31">
      <t>ガ</t>
    </rPh>
    <rPh sb="37" eb="39">
      <t>ガッコウ</t>
    </rPh>
    <rPh sb="44" eb="46">
      <t>コウナイ</t>
    </rPh>
    <rPh sb="46" eb="48">
      <t>シュッピン</t>
    </rPh>
    <rPh sb="48" eb="49">
      <t>スウ</t>
    </rPh>
    <rPh sb="57" eb="59">
      <t>ハンイ</t>
    </rPh>
    <rPh sb="61" eb="63">
      <t>センタク</t>
    </rPh>
    <phoneticPr fontId="1"/>
  </si>
  <si>
    <t>自由図書</t>
    <rPh sb="0" eb="2">
      <t>ジユウ</t>
    </rPh>
    <rPh sb="2" eb="4">
      <t>トショ</t>
    </rPh>
    <phoneticPr fontId="1"/>
  </si>
  <si>
    <t>指１年</t>
    <rPh sb="0" eb="1">
      <t>ユビ</t>
    </rPh>
    <rPh sb="2" eb="3">
      <t>ネン</t>
    </rPh>
    <phoneticPr fontId="1"/>
  </si>
  <si>
    <t>指２年</t>
    <rPh sb="0" eb="1">
      <t>ユビ</t>
    </rPh>
    <rPh sb="2" eb="3">
      <t>ネン</t>
    </rPh>
    <phoneticPr fontId="1"/>
  </si>
  <si>
    <t>指３年</t>
    <rPh sb="0" eb="1">
      <t>ユビ</t>
    </rPh>
    <rPh sb="2" eb="3">
      <t>ネン</t>
    </rPh>
    <phoneticPr fontId="1"/>
  </si>
  <si>
    <t>指４年</t>
    <rPh sb="0" eb="1">
      <t>ユビ</t>
    </rPh>
    <rPh sb="2" eb="3">
      <t>ネン</t>
    </rPh>
    <phoneticPr fontId="1"/>
  </si>
  <si>
    <t>指５年</t>
    <rPh sb="0" eb="1">
      <t>ユビ</t>
    </rPh>
    <rPh sb="2" eb="3">
      <t>ネン</t>
    </rPh>
    <phoneticPr fontId="1"/>
  </si>
  <si>
    <t>指６年</t>
    <rPh sb="0" eb="1">
      <t>ユビ</t>
    </rPh>
    <rPh sb="2" eb="3">
      <t>ネン</t>
    </rPh>
    <phoneticPr fontId="1"/>
  </si>
  <si>
    <t>自１年</t>
    <rPh sb="0" eb="1">
      <t>ジ</t>
    </rPh>
    <rPh sb="2" eb="3">
      <t>ネン</t>
    </rPh>
    <phoneticPr fontId="1"/>
  </si>
  <si>
    <t>自２年</t>
    <rPh sb="0" eb="1">
      <t>ジ</t>
    </rPh>
    <rPh sb="2" eb="3">
      <t>ネン</t>
    </rPh>
    <phoneticPr fontId="1"/>
  </si>
  <si>
    <t>自３年</t>
    <rPh sb="0" eb="1">
      <t>ジ</t>
    </rPh>
    <rPh sb="2" eb="3">
      <t>ネン</t>
    </rPh>
    <phoneticPr fontId="1"/>
  </si>
  <si>
    <t>自４年</t>
    <rPh sb="0" eb="1">
      <t>ジ</t>
    </rPh>
    <rPh sb="2" eb="3">
      <t>ネン</t>
    </rPh>
    <phoneticPr fontId="1"/>
  </si>
  <si>
    <t>自５年</t>
    <rPh sb="0" eb="1">
      <t>ジ</t>
    </rPh>
    <rPh sb="2" eb="3">
      <t>ネン</t>
    </rPh>
    <phoneticPr fontId="1"/>
  </si>
  <si>
    <t>自６年</t>
    <rPh sb="0" eb="1">
      <t>ジ</t>
    </rPh>
    <rPh sb="2" eb="3">
      <t>ネン</t>
    </rPh>
    <phoneticPr fontId="1"/>
  </si>
  <si>
    <t>西日本
読書感想画
コンクール</t>
    <rPh sb="0" eb="1">
      <t>ニシ</t>
    </rPh>
    <rPh sb="1" eb="3">
      <t>ニホン</t>
    </rPh>
    <rPh sb="4" eb="6">
      <t>ドクショ</t>
    </rPh>
    <rPh sb="6" eb="8">
      <t>カンソウ</t>
    </rPh>
    <rPh sb="8" eb="9">
      <t>ガ</t>
    </rPh>
    <phoneticPr fontId="1"/>
  </si>
  <si>
    <t>１年</t>
    <rPh sb="1" eb="2">
      <t>ネン</t>
    </rPh>
    <phoneticPr fontId="1"/>
  </si>
  <si>
    <t>２年</t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</si>
  <si>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</si>
  <si>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</si>
  <si>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</si>
  <si>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</si>
  <si>
    <t>５年</t>
    <rPh sb="1" eb="2">
      <t>ネン</t>
    </rPh>
    <phoneticPr fontId="1"/>
  </si>
  <si>
    <t>６年</t>
    <rPh sb="1" eb="2">
      <t>ネン</t>
    </rPh>
    <phoneticPr fontId="1"/>
  </si>
  <si>
    <t>２年</t>
    <phoneticPr fontId="1"/>
  </si>
  <si>
    <t>５年</t>
    <phoneticPr fontId="1"/>
  </si>
  <si>
    <t>代表　指定</t>
    <rPh sb="0" eb="2">
      <t>ダイヒョウ</t>
    </rPh>
    <rPh sb="3" eb="5">
      <t>シテイ</t>
    </rPh>
    <phoneticPr fontId="1"/>
  </si>
  <si>
    <t>出品数　指定</t>
    <rPh sb="0" eb="2">
      <t>シュッピン</t>
    </rPh>
    <rPh sb="2" eb="3">
      <t>スウ</t>
    </rPh>
    <rPh sb="4" eb="6">
      <t>シテイ</t>
    </rPh>
    <phoneticPr fontId="1"/>
  </si>
  <si>
    <t>指定</t>
    <rPh sb="0" eb="2">
      <t>シテイ</t>
    </rPh>
    <phoneticPr fontId="1"/>
  </si>
  <si>
    <t>↓　　　※C6～O列最後までを範囲指定した上でをC列を利用して並べ替えできます。提出確認などにご利用ください。</t>
    <rPh sb="9" eb="10">
      <t>レツ</t>
    </rPh>
    <rPh sb="10" eb="12">
      <t>サイゴ</t>
    </rPh>
    <rPh sb="15" eb="17">
      <t>ハンイ</t>
    </rPh>
    <rPh sb="17" eb="19">
      <t>シテイ</t>
    </rPh>
    <rPh sb="21" eb="22">
      <t>ウエ</t>
    </rPh>
    <rPh sb="25" eb="26">
      <t>レツ</t>
    </rPh>
    <rPh sb="27" eb="29">
      <t>リヨウ</t>
    </rPh>
    <rPh sb="31" eb="32">
      <t>ナラ</t>
    </rPh>
    <rPh sb="33" eb="34">
      <t>カ</t>
    </rPh>
    <rPh sb="40" eb="42">
      <t>テイシュツ</t>
    </rPh>
    <rPh sb="42" eb="44">
      <t>カクニン</t>
    </rPh>
    <rPh sb="48" eb="50">
      <t>リヨウ</t>
    </rPh>
    <phoneticPr fontId="1"/>
  </si>
  <si>
    <t>※応募点数等については、応募要項を参照してください。</t>
    <rPh sb="1" eb="3">
      <t>オウボ</t>
    </rPh>
    <rPh sb="3" eb="5">
      <t>テンスウ</t>
    </rPh>
    <rPh sb="5" eb="6">
      <t>トウ</t>
    </rPh>
    <rPh sb="12" eb="14">
      <t>オウボ</t>
    </rPh>
    <rPh sb="14" eb="16">
      <t>ヨウコウ</t>
    </rPh>
    <rPh sb="17" eb="19">
      <t>サンショウ</t>
    </rPh>
    <phoneticPr fontId="1"/>
  </si>
  <si>
    <t>※大三東小学校に提出されるときは、必ず添付してください。　</t>
    <rPh sb="1" eb="4">
      <t>オオミサキ</t>
    </rPh>
    <rPh sb="4" eb="5">
      <t>ショウ</t>
    </rPh>
    <phoneticPr fontId="1"/>
  </si>
  <si>
    <t>令和６年度　読書感想画コンクール</t>
    <rPh sb="0" eb="2">
      <t>レイワ</t>
    </rPh>
    <rPh sb="3" eb="5">
      <t>ネンド</t>
    </rPh>
    <rPh sb="6" eb="8">
      <t>ドクショ</t>
    </rPh>
    <rPh sb="8" eb="10">
      <t>カンソウ</t>
    </rPh>
    <rPh sb="10" eb="11">
      <t>ガ</t>
    </rPh>
    <phoneticPr fontId="1"/>
  </si>
  <si>
    <t>令和６年度　読書感想画コンクール(西日本読書感想画コンクール)　県審査会出品者名簿</t>
    <rPh sb="0" eb="2">
      <t>レイワ</t>
    </rPh>
    <rPh sb="3" eb="5">
      <t>ネンド</t>
    </rPh>
    <rPh sb="6" eb="8">
      <t>ドクショ</t>
    </rPh>
    <rPh sb="8" eb="10">
      <t>カンソウ</t>
    </rPh>
    <rPh sb="10" eb="11">
      <t>ガ</t>
    </rPh>
    <rPh sb="17" eb="18">
      <t>ニシ</t>
    </rPh>
    <rPh sb="18" eb="20">
      <t>ニホン</t>
    </rPh>
    <rPh sb="20" eb="22">
      <t>ドクショ</t>
    </rPh>
    <rPh sb="22" eb="24">
      <t>カンソウ</t>
    </rPh>
    <rPh sb="24" eb="25">
      <t>ガ</t>
    </rPh>
    <rPh sb="32" eb="33">
      <t>ケン</t>
    </rPh>
    <rPh sb="33" eb="36">
      <t>_x0002__x0006__x0006__x0003__x000D_</t>
    </rPh>
    <rPh sb="36" eb="38">
      <t xml:space="preserve">	_x0002__x0011__x000B__x0002_</t>
    </rPh>
    <rPh sb="38" eb="39">
      <t>_x0015__x000D_</t>
    </rPh>
    <rPh sb="39" eb="41">
      <t/>
    </rPh>
    <phoneticPr fontId="1"/>
  </si>
  <si>
    <t>令和６年度　読書感想画コンクール　地区集計用</t>
    <rPh sb="0" eb="2">
      <t>レイワ</t>
    </rPh>
    <rPh sb="3" eb="5">
      <t>ネンド</t>
    </rPh>
    <rPh sb="6" eb="8">
      <t>ドクショ</t>
    </rPh>
    <rPh sb="8" eb="10">
      <t>カンソウ</t>
    </rPh>
    <rPh sb="10" eb="11">
      <t>ガ</t>
    </rPh>
    <rPh sb="17" eb="19">
      <t>チク</t>
    </rPh>
    <rPh sb="19" eb="22">
      <t>シュウケイヨウ</t>
    </rPh>
    <phoneticPr fontId="1"/>
  </si>
  <si>
    <t>　　１１月５日（火）必着です。</t>
    <rPh sb="4" eb="5">
      <t>ツキ</t>
    </rPh>
    <rPh sb="6" eb="7">
      <t>ニチ</t>
    </rPh>
    <rPh sb="8" eb="9">
      <t>カ</t>
    </rPh>
    <rPh sb="10" eb="12">
      <t>ヒッチャク</t>
    </rPh>
    <phoneticPr fontId="1"/>
  </si>
  <si>
    <t>R5度　閉校</t>
    <rPh sb="2" eb="3">
      <t>ド</t>
    </rPh>
    <rPh sb="4" eb="6">
      <t>ヘイコウ</t>
    </rPh>
    <phoneticPr fontId="1"/>
  </si>
  <si>
    <t>三浦</t>
  </si>
  <si>
    <t>大村市立三浦小</t>
  </si>
  <si>
    <t>鈴田</t>
  </si>
  <si>
    <t>大村市立鈴田小</t>
  </si>
  <si>
    <t>三城</t>
  </si>
  <si>
    <t>大村市立三城小</t>
  </si>
  <si>
    <t>大村市立大村小</t>
  </si>
  <si>
    <t>東大村</t>
  </si>
  <si>
    <t>大村市立東大村小</t>
  </si>
  <si>
    <t>西大村</t>
  </si>
  <si>
    <t>大村市立西大村小</t>
  </si>
  <si>
    <t>中央</t>
  </si>
  <si>
    <t>大村市立中央小</t>
  </si>
  <si>
    <t>竹松</t>
  </si>
  <si>
    <t>大村市立竹松小</t>
  </si>
  <si>
    <t>萱瀬</t>
  </si>
  <si>
    <t>大村市立萱瀬小</t>
  </si>
  <si>
    <t>黒木</t>
  </si>
  <si>
    <t>大村市立黒木小</t>
  </si>
  <si>
    <t>福重</t>
  </si>
  <si>
    <t>大村市立福重小</t>
  </si>
  <si>
    <t>松原</t>
  </si>
  <si>
    <t>大村市立松原小</t>
  </si>
  <si>
    <t>放虎原</t>
  </si>
  <si>
    <t>大村市立放虎原小</t>
  </si>
  <si>
    <t>旭が丘</t>
  </si>
  <si>
    <t>大村市立旭が丘小</t>
  </si>
  <si>
    <t>富の原</t>
    <rPh sb="2" eb="3">
      <t>ハラ</t>
    </rPh>
    <phoneticPr fontId="13"/>
  </si>
  <si>
    <t>大村市立富の原小</t>
    <rPh sb="4" eb="5">
      <t>トミ</t>
    </rPh>
    <rPh sb="6" eb="7">
      <t>ハラ</t>
    </rPh>
    <phoneticPr fontId="13"/>
  </si>
  <si>
    <t>大島西</t>
  </si>
  <si>
    <t>西海市立大島西小</t>
  </si>
  <si>
    <t>大崎</t>
    <rPh sb="0" eb="2">
      <t>オオサキ</t>
    </rPh>
    <phoneticPr fontId="1"/>
  </si>
  <si>
    <t>西海市立大崎小学校</t>
    <rPh sb="0" eb="2">
      <t>サイカイ</t>
    </rPh>
    <rPh sb="2" eb="4">
      <t>シリツ</t>
    </rPh>
    <rPh sb="4" eb="6">
      <t>オオサキ</t>
    </rPh>
    <rPh sb="6" eb="9">
      <t>ショウガッコウ</t>
    </rPh>
    <phoneticPr fontId="1"/>
  </si>
  <si>
    <t>大島東</t>
  </si>
  <si>
    <t>西海市立大島東小</t>
  </si>
  <si>
    <t>崎戸</t>
  </si>
  <si>
    <t>西海市立崎戸小</t>
  </si>
  <si>
    <t>R6度名称変更</t>
    <rPh sb="2" eb="7">
      <t>ドメイショウヘンコウ</t>
    </rPh>
    <phoneticPr fontId="1"/>
  </si>
  <si>
    <t>時和特別支援学校</t>
    <rPh sb="0" eb="1">
      <t>トキ</t>
    </rPh>
    <rPh sb="1" eb="2">
      <t>カズ</t>
    </rPh>
    <rPh sb="2" eb="4">
      <t>トクベツ</t>
    </rPh>
    <rPh sb="4" eb="6">
      <t>シエン</t>
    </rPh>
    <rPh sb="6" eb="8">
      <t>ガッコウ</t>
    </rPh>
    <phoneticPr fontId="15"/>
  </si>
  <si>
    <t>県立時和特別支援学校 小学部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</si>
</sst>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明朝"/>
      <family val="1"/>
      <charset val="128"/>
    </font>
    <font>
      <sz val="10"/>
      <name val="ＭＳ ゴシック"/>
      <family val="3"/>
      <charset val="128"/>
    </font>
    <font>
      <strike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>
      <alignment vertical="center"/>
    </xf>
  </cellStyleXfs>
  <cellXfs count="129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0" xfId="0" quotePrefix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1" xfId="0" quotePrefix="1" applyFont="1" applyBorder="1"/>
    <xf numFmtId="0" fontId="7" fillId="0" borderId="1" xfId="0" applyFont="1" applyBorder="1"/>
    <xf numFmtId="0" fontId="11" fillId="0" borderId="0" xfId="0" applyFont="1"/>
    <xf numFmtId="0" fontId="0" fillId="0" borderId="21" xfId="0" applyBorder="1"/>
    <xf numFmtId="0" fontId="0" fillId="0" borderId="21" xfId="0" quotePrefix="1" applyBorder="1"/>
    <xf numFmtId="0" fontId="0" fillId="0" borderId="22" xfId="0" applyBorder="1"/>
    <xf numFmtId="0" fontId="6" fillId="0" borderId="0" xfId="0" quotePrefix="1" applyFont="1"/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4" fillId="2" borderId="28" xfId="1" applyFont="1" applyFill="1" applyBorder="1" applyAlignment="1">
      <alignment horizontal="center" vertical="center" wrapText="1" shrinkToFit="1"/>
    </xf>
    <xf numFmtId="0" fontId="14" fillId="2" borderId="29" xfId="1" applyFont="1" applyFill="1" applyBorder="1" applyAlignment="1">
      <alignment horizontal="center" vertical="center" shrinkToFit="1"/>
    </xf>
    <xf numFmtId="0" fontId="14" fillId="2" borderId="30" xfId="1" applyFont="1" applyFill="1" applyBorder="1" applyAlignment="1">
      <alignment horizontal="center" vertical="center" shrinkToFit="1"/>
    </xf>
    <xf numFmtId="0" fontId="14" fillId="2" borderId="31" xfId="1" applyFont="1" applyFill="1" applyBorder="1" applyAlignment="1">
      <alignment horizontal="center" vertical="center" wrapText="1" shrinkToFit="1"/>
    </xf>
    <xf numFmtId="0" fontId="14" fillId="2" borderId="32" xfId="1" applyFont="1" applyFill="1" applyBorder="1" applyAlignment="1">
      <alignment horizontal="center" vertical="center"/>
    </xf>
    <xf numFmtId="0" fontId="17" fillId="0" borderId="0" xfId="1" applyFont="1">
      <alignment vertical="center"/>
    </xf>
    <xf numFmtId="0" fontId="14" fillId="0" borderId="33" xfId="1" applyFont="1" applyBorder="1">
      <alignment vertical="center"/>
    </xf>
    <xf numFmtId="0" fontId="14" fillId="0" borderId="34" xfId="1" applyFont="1" applyBorder="1" applyAlignment="1">
      <alignment horizontal="center" vertical="center"/>
    </xf>
    <xf numFmtId="0" fontId="14" fillId="3" borderId="25" xfId="1" applyFont="1" applyFill="1" applyBorder="1" applyAlignment="1">
      <alignment vertical="center" shrinkToFit="1"/>
    </xf>
    <xf numFmtId="0" fontId="14" fillId="3" borderId="35" xfId="1" applyFont="1" applyFill="1" applyBorder="1" applyAlignment="1">
      <alignment vertical="center" wrapText="1" shrinkToFit="1"/>
    </xf>
    <xf numFmtId="0" fontId="14" fillId="0" borderId="36" xfId="1" applyFont="1" applyBorder="1">
      <alignment vertical="center"/>
    </xf>
    <xf numFmtId="0" fontId="14" fillId="0" borderId="37" xfId="1" applyFont="1" applyBorder="1">
      <alignment vertical="center"/>
    </xf>
    <xf numFmtId="0" fontId="14" fillId="0" borderId="38" xfId="1" applyFont="1" applyBorder="1" applyAlignment="1">
      <alignment horizontal="center" vertical="center"/>
    </xf>
    <xf numFmtId="0" fontId="14" fillId="3" borderId="26" xfId="1" applyFont="1" applyFill="1" applyBorder="1" applyAlignment="1">
      <alignment vertical="center" shrinkToFit="1"/>
    </xf>
    <xf numFmtId="0" fontId="14" fillId="3" borderId="39" xfId="1" applyFont="1" applyFill="1" applyBorder="1" applyAlignment="1">
      <alignment vertical="center" wrapText="1" shrinkToFit="1"/>
    </xf>
    <xf numFmtId="0" fontId="14" fillId="0" borderId="40" xfId="1" applyFont="1" applyBorder="1">
      <alignment vertical="center"/>
    </xf>
    <xf numFmtId="0" fontId="14" fillId="3" borderId="41" xfId="1" applyFont="1" applyFill="1" applyBorder="1" applyAlignment="1">
      <alignment vertical="center" shrinkToFit="1"/>
    </xf>
    <xf numFmtId="0" fontId="14" fillId="3" borderId="42" xfId="1" applyFont="1" applyFill="1" applyBorder="1" applyAlignment="1">
      <alignment vertical="center" shrinkToFit="1"/>
    </xf>
    <xf numFmtId="0" fontId="14" fillId="4" borderId="41" xfId="1" applyFont="1" applyFill="1" applyBorder="1" applyAlignment="1">
      <alignment vertical="center" shrinkToFit="1"/>
    </xf>
    <xf numFmtId="0" fontId="14" fillId="4" borderId="42" xfId="1" applyFont="1" applyFill="1" applyBorder="1" applyAlignment="1">
      <alignment vertical="center" shrinkToFit="1"/>
    </xf>
    <xf numFmtId="0" fontId="14" fillId="3" borderId="41" xfId="1" applyFont="1" applyFill="1" applyBorder="1" applyAlignment="1">
      <alignment shrinkToFit="1"/>
    </xf>
    <xf numFmtId="0" fontId="14" fillId="3" borderId="41" xfId="1" applyFont="1" applyFill="1" applyBorder="1">
      <alignment vertical="center"/>
    </xf>
    <xf numFmtId="0" fontId="14" fillId="0" borderId="43" xfId="1" applyFont="1" applyBorder="1" applyAlignment="1">
      <alignment horizontal="center" vertical="center"/>
    </xf>
    <xf numFmtId="0" fontId="14" fillId="3" borderId="44" xfId="1" applyFont="1" applyFill="1" applyBorder="1">
      <alignment vertical="center"/>
    </xf>
    <xf numFmtId="0" fontId="14" fillId="3" borderId="45" xfId="1" applyFont="1" applyFill="1" applyBorder="1" applyAlignment="1">
      <alignment vertical="center" shrinkToFit="1"/>
    </xf>
    <xf numFmtId="0" fontId="14" fillId="0" borderId="38" xfId="1" applyFont="1" applyBorder="1" applyAlignment="1">
      <alignment horizontal="center" vertical="center" shrinkToFit="1"/>
    </xf>
    <xf numFmtId="0" fontId="14" fillId="0" borderId="46" xfId="1" applyFont="1" applyBorder="1" applyAlignment="1">
      <alignment horizontal="center" vertical="center" shrinkToFit="1"/>
    </xf>
    <xf numFmtId="0" fontId="14" fillId="3" borderId="47" xfId="1" applyFont="1" applyFill="1" applyBorder="1">
      <alignment vertical="center"/>
    </xf>
    <xf numFmtId="0" fontId="14" fillId="3" borderId="48" xfId="1" applyFont="1" applyFill="1" applyBorder="1" applyAlignment="1">
      <alignment vertical="center" shrinkToFit="1"/>
    </xf>
    <xf numFmtId="0" fontId="14" fillId="0" borderId="49" xfId="1" applyFont="1" applyBorder="1">
      <alignment vertical="center"/>
    </xf>
    <xf numFmtId="0" fontId="14" fillId="4" borderId="41" xfId="1" applyFont="1" applyFill="1" applyBorder="1">
      <alignment vertical="center"/>
    </xf>
    <xf numFmtId="0" fontId="14" fillId="0" borderId="50" xfId="1" applyFont="1" applyBorder="1" applyAlignment="1">
      <alignment horizontal="center" vertical="center" shrinkToFit="1"/>
    </xf>
    <xf numFmtId="0" fontId="14" fillId="0" borderId="50" xfId="1" applyFont="1" applyBorder="1" applyAlignment="1">
      <alignment horizontal="center" vertical="center"/>
    </xf>
    <xf numFmtId="0" fontId="14" fillId="3" borderId="51" xfId="1" applyFont="1" applyFill="1" applyBorder="1">
      <alignment vertical="center"/>
    </xf>
    <xf numFmtId="0" fontId="14" fillId="3" borderId="52" xfId="1" applyFont="1" applyFill="1" applyBorder="1" applyAlignment="1">
      <alignment vertical="center" shrinkToFit="1"/>
    </xf>
    <xf numFmtId="0" fontId="14" fillId="0" borderId="53" xfId="1" applyFont="1" applyBorder="1">
      <alignment vertical="center"/>
    </xf>
    <xf numFmtId="0" fontId="14" fillId="0" borderId="34" xfId="1" applyFont="1" applyBorder="1" applyAlignment="1">
      <alignment horizontal="center" vertical="center" shrinkToFit="1"/>
    </xf>
    <xf numFmtId="0" fontId="14" fillId="3" borderId="54" xfId="1" applyFont="1" applyFill="1" applyBorder="1">
      <alignment vertical="center"/>
    </xf>
    <xf numFmtId="0" fontId="14" fillId="3" borderId="55" xfId="1" applyFont="1" applyFill="1" applyBorder="1" applyAlignment="1">
      <alignment vertical="center" shrinkToFit="1"/>
    </xf>
    <xf numFmtId="0" fontId="14" fillId="0" borderId="43" xfId="1" applyFont="1" applyBorder="1" applyAlignment="1">
      <alignment horizontal="center" vertical="center" shrinkToFit="1"/>
    </xf>
    <xf numFmtId="0" fontId="14" fillId="0" borderId="56" xfId="1" applyFont="1" applyBorder="1">
      <alignment vertical="center"/>
    </xf>
    <xf numFmtId="0" fontId="14" fillId="5" borderId="41" xfId="1" applyFont="1" applyFill="1" applyBorder="1">
      <alignment vertical="center"/>
    </xf>
    <xf numFmtId="0" fontId="14" fillId="5" borderId="42" xfId="1" applyFont="1" applyFill="1" applyBorder="1" applyAlignment="1">
      <alignment vertical="center" shrinkToFit="1"/>
    </xf>
    <xf numFmtId="0" fontId="14" fillId="5" borderId="40" xfId="1" applyFont="1" applyFill="1" applyBorder="1">
      <alignment vertical="center"/>
    </xf>
    <xf numFmtId="0" fontId="14" fillId="4" borderId="54" xfId="1" applyFont="1" applyFill="1" applyBorder="1">
      <alignment vertical="center"/>
    </xf>
    <xf numFmtId="0" fontId="14" fillId="0" borderId="57" xfId="1" applyFont="1" applyBorder="1" applyAlignment="1">
      <alignment vertical="center" shrinkToFit="1"/>
    </xf>
    <xf numFmtId="0" fontId="14" fillId="0" borderId="58" xfId="1" applyFont="1" applyBorder="1" applyAlignment="1">
      <alignment horizontal="center" vertical="center" shrinkToFit="1"/>
    </xf>
    <xf numFmtId="0" fontId="14" fillId="3" borderId="59" xfId="1" applyFont="1" applyFill="1" applyBorder="1">
      <alignment vertical="center"/>
    </xf>
    <xf numFmtId="0" fontId="14" fillId="3" borderId="60" xfId="1" applyFont="1" applyFill="1" applyBorder="1" applyAlignment="1">
      <alignment vertical="center" shrinkToFit="1"/>
    </xf>
    <xf numFmtId="0" fontId="14" fillId="0" borderId="61" xfId="1" applyFont="1" applyBorder="1">
      <alignment vertical="center"/>
    </xf>
    <xf numFmtId="0" fontId="17" fillId="0" borderId="0" xfId="1" applyFont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2" xfId="0" applyBorder="1"/>
    <xf numFmtId="0" fontId="0" fillId="0" borderId="3" xfId="0" quotePrefix="1" applyBorder="1" applyAlignment="1">
      <alignment horizontal="right"/>
    </xf>
    <xf numFmtId="0" fontId="12" fillId="0" borderId="5" xfId="0" applyFont="1" applyBorder="1"/>
    <xf numFmtId="0" fontId="9" fillId="0" borderId="23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0" fillId="6" borderId="1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6" borderId="3" xfId="0" applyFill="1" applyBorder="1"/>
    <xf numFmtId="0" fontId="0" fillId="6" borderId="5" xfId="0" applyFill="1" applyBorder="1"/>
    <xf numFmtId="0" fontId="0" fillId="6" borderId="1" xfId="0" applyFill="1" applyBorder="1"/>
    <xf numFmtId="0" fontId="0" fillId="6" borderId="1" xfId="0" applyFill="1" applyBorder="1" applyAlignment="1">
      <alignment shrinkToFit="1"/>
    </xf>
    <xf numFmtId="0" fontId="0" fillId="6" borderId="15" xfId="0" applyFill="1" applyBorder="1"/>
    <xf numFmtId="0" fontId="0" fillId="6" borderId="9" xfId="0" applyFill="1" applyBorder="1"/>
    <xf numFmtId="0" fontId="0" fillId="6" borderId="12" xfId="0" applyFill="1" applyBorder="1"/>
    <xf numFmtId="0" fontId="18" fillId="0" borderId="38" xfId="1" applyFont="1" applyBorder="1" applyAlignment="1">
      <alignment horizontal="center" vertical="center"/>
    </xf>
    <xf numFmtId="0" fontId="18" fillId="3" borderId="26" xfId="1" applyFont="1" applyFill="1" applyBorder="1" applyAlignment="1">
      <alignment vertical="center" shrinkToFit="1"/>
    </xf>
    <xf numFmtId="0" fontId="14" fillId="7" borderId="40" xfId="1" applyFont="1" applyFill="1" applyBorder="1">
      <alignment vertical="center"/>
    </xf>
    <xf numFmtId="0" fontId="18" fillId="0" borderId="38" xfId="1" applyFont="1" applyBorder="1" applyAlignment="1">
      <alignment horizontal="center" vertical="center" shrinkToFit="1"/>
    </xf>
    <xf numFmtId="0" fontId="18" fillId="3" borderId="41" xfId="1" applyFont="1" applyFill="1" applyBorder="1">
      <alignment vertical="center"/>
    </xf>
    <xf numFmtId="0" fontId="18" fillId="0" borderId="50" xfId="1" applyFont="1" applyBorder="1" applyAlignment="1">
      <alignment horizontal="center" vertical="center" shrinkToFit="1"/>
    </xf>
    <xf numFmtId="0" fontId="18" fillId="3" borderId="51" xfId="1" applyFont="1" applyFill="1" applyBorder="1">
      <alignment vertical="center"/>
    </xf>
    <xf numFmtId="0" fontId="2" fillId="0" borderId="3" xfId="0" quotePrefix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4" fillId="7" borderId="53" xfId="1" applyFont="1" applyFill="1" applyBorder="1">
      <alignment vertical="center"/>
    </xf>
  </cellXfs>
  <cellStyles count="2">
    <cellStyle name="標準" xfId="0" builtinId="0"/>
    <cellStyle name="標準_学校コード一覧表" xfId="1" xr:uid="{00000000-0005-0000-0000-000001000000}"/>
  </cellStyles>
  <dxfs count="1">
    <dxf>
      <fill>
        <patternFill>
          <bgColor indexed="4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7"/>
  <sheetViews>
    <sheetView showGridLines="0" tabSelected="1" workbookViewId="0">
      <selection activeCell="A8" sqref="A8"/>
    </sheetView>
  </sheetViews>
  <sheetFormatPr defaultRowHeight="13.5"/>
  <cols>
    <col min="1" max="1" width="10" customWidth="1"/>
    <col min="2" max="2" width="5.25" bestFit="1" customWidth="1"/>
    <col min="3" max="3" width="4.625" bestFit="1" customWidth="1"/>
    <col min="4" max="4" width="16" customWidth="1"/>
    <col min="5" max="5" width="4.125" customWidth="1"/>
    <col min="6" max="6" width="4.625" bestFit="1" customWidth="1"/>
    <col min="7" max="7" width="15.125" customWidth="1"/>
    <col min="8" max="8" width="4.125" customWidth="1"/>
    <col min="11" max="11" width="5.25" bestFit="1" customWidth="1"/>
    <col min="12" max="35" width="4.625" bestFit="1" customWidth="1"/>
  </cols>
  <sheetData>
    <row r="1" spans="1:35">
      <c r="A1" t="s">
        <v>803</v>
      </c>
      <c r="L1" t="s">
        <v>798</v>
      </c>
      <c r="R1" t="s">
        <v>18</v>
      </c>
      <c r="X1" t="s">
        <v>797</v>
      </c>
      <c r="AD1" t="s">
        <v>15</v>
      </c>
    </row>
    <row r="2" spans="1:35">
      <c r="A2" t="s">
        <v>762</v>
      </c>
      <c r="J2" t="s">
        <v>16</v>
      </c>
      <c r="K2" t="s">
        <v>17</v>
      </c>
      <c r="L2" t="s">
        <v>787</v>
      </c>
      <c r="M2" t="s">
        <v>795</v>
      </c>
      <c r="N2" t="s">
        <v>790</v>
      </c>
      <c r="O2" t="s">
        <v>791</v>
      </c>
      <c r="P2" t="s">
        <v>796</v>
      </c>
      <c r="Q2" t="s">
        <v>794</v>
      </c>
      <c r="R2" t="s">
        <v>787</v>
      </c>
      <c r="S2" t="s">
        <v>788</v>
      </c>
      <c r="T2" t="s">
        <v>790</v>
      </c>
      <c r="U2" t="s">
        <v>791</v>
      </c>
      <c r="V2" t="s">
        <v>792</v>
      </c>
      <c r="W2" t="s">
        <v>794</v>
      </c>
      <c r="X2" t="s">
        <v>787</v>
      </c>
      <c r="Y2" t="s">
        <v>795</v>
      </c>
      <c r="Z2" t="s">
        <v>790</v>
      </c>
      <c r="AA2" t="s">
        <v>791</v>
      </c>
      <c r="AB2" t="s">
        <v>796</v>
      </c>
      <c r="AC2" t="s">
        <v>794</v>
      </c>
      <c r="AD2" t="s">
        <v>787</v>
      </c>
      <c r="AE2" t="s">
        <v>788</v>
      </c>
      <c r="AF2" t="s">
        <v>790</v>
      </c>
      <c r="AG2" t="s">
        <v>791</v>
      </c>
      <c r="AH2" t="s">
        <v>792</v>
      </c>
      <c r="AI2" t="s">
        <v>794</v>
      </c>
    </row>
    <row r="3" spans="1:35">
      <c r="J3" s="34" t="str">
        <f>C9</f>
        <v/>
      </c>
      <c r="K3" s="32">
        <f>D10</f>
        <v>0</v>
      </c>
      <c r="L3" s="32">
        <f>D12</f>
        <v>0</v>
      </c>
      <c r="M3" s="32">
        <f>D13</f>
        <v>0</v>
      </c>
      <c r="N3" s="32">
        <f>D14</f>
        <v>0</v>
      </c>
      <c r="O3" s="32">
        <f>D15</f>
        <v>0</v>
      </c>
      <c r="P3" s="32">
        <f>D16</f>
        <v>0</v>
      </c>
      <c r="Q3" s="32">
        <f>D17</f>
        <v>0</v>
      </c>
      <c r="R3" s="32">
        <f>D18</f>
        <v>0</v>
      </c>
      <c r="S3" s="32">
        <f>D19</f>
        <v>0</v>
      </c>
      <c r="T3" s="32">
        <f>D20</f>
        <v>0</v>
      </c>
      <c r="U3" s="33">
        <f>D21</f>
        <v>0</v>
      </c>
      <c r="V3" s="33">
        <f>D22</f>
        <v>0</v>
      </c>
      <c r="W3" s="33">
        <f>D23</f>
        <v>0</v>
      </c>
      <c r="X3" s="32">
        <f>G12</f>
        <v>0</v>
      </c>
      <c r="Y3" s="32">
        <f>G13</f>
        <v>0</v>
      </c>
      <c r="Z3" s="32">
        <f>G14</f>
        <v>0</v>
      </c>
      <c r="AA3" s="33">
        <f>G15</f>
        <v>0</v>
      </c>
      <c r="AB3" s="33">
        <f>G16</f>
        <v>0</v>
      </c>
      <c r="AC3" s="33">
        <f>G17</f>
        <v>0</v>
      </c>
      <c r="AD3" s="32">
        <f>G18</f>
        <v>0</v>
      </c>
      <c r="AE3" s="32">
        <f>G19</f>
        <v>0</v>
      </c>
      <c r="AF3" s="32">
        <f>G20</f>
        <v>0</v>
      </c>
      <c r="AG3" s="33">
        <f>G21</f>
        <v>0</v>
      </c>
      <c r="AH3" s="33">
        <f>G22</f>
        <v>0</v>
      </c>
      <c r="AI3" s="33">
        <f>G23</f>
        <v>0</v>
      </c>
    </row>
    <row r="4" spans="1:35">
      <c r="A4" t="s">
        <v>802</v>
      </c>
    </row>
    <row r="5" spans="1:35">
      <c r="A5" s="25" t="s">
        <v>13</v>
      </c>
    </row>
    <row r="6" spans="1:35">
      <c r="A6" t="s">
        <v>10</v>
      </c>
    </row>
    <row r="7" spans="1:35">
      <c r="A7" s="19" t="s">
        <v>806</v>
      </c>
    </row>
    <row r="8" spans="1:35">
      <c r="C8" s="31" t="str">
        <f>IF(MAX(G12:G17)&gt;F24,"※地区代表作品数を超えています。厳守してください｡",IF(MAX(G18:G23)&gt;H24,"※地区代表作品数を超えています。厳守してください｡",""))</f>
        <v/>
      </c>
    </row>
    <row r="9" spans="1:35" ht="27" customHeight="1">
      <c r="A9" s="125" t="s">
        <v>7</v>
      </c>
      <c r="B9" s="126"/>
      <c r="C9" s="116" t="str">
        <f>IF(出品者リスト貼付用!C2&lt;&gt;"",出品者リスト貼付用!C2,"")</f>
        <v/>
      </c>
      <c r="D9" s="117"/>
      <c r="E9" s="117"/>
      <c r="F9" s="117"/>
      <c r="G9" s="117"/>
      <c r="H9" s="118"/>
    </row>
    <row r="10" spans="1:35" ht="27.75" customHeight="1">
      <c r="A10" s="127" t="s">
        <v>8</v>
      </c>
      <c r="B10" s="126"/>
      <c r="C10" s="4"/>
      <c r="D10" s="28">
        <f>COUNTA(出品数貼付用!C7:C106)</f>
        <v>0</v>
      </c>
      <c r="E10" s="26" t="s">
        <v>9</v>
      </c>
      <c r="F10" s="4"/>
      <c r="G10" s="28"/>
      <c r="H10" s="27"/>
    </row>
    <row r="11" spans="1:35" ht="27.75" customHeight="1">
      <c r="A11" s="97"/>
      <c r="B11" s="98"/>
      <c r="C11" s="119" t="s">
        <v>763</v>
      </c>
      <c r="D11" s="120"/>
      <c r="E11" s="121"/>
      <c r="F11" s="119" t="s">
        <v>764</v>
      </c>
      <c r="G11" s="120"/>
      <c r="H11" s="121"/>
    </row>
    <row r="12" spans="1:35" ht="27" customHeight="1">
      <c r="A12" s="122" t="s">
        <v>786</v>
      </c>
      <c r="B12" s="21"/>
      <c r="C12" s="18" t="s">
        <v>787</v>
      </c>
      <c r="D12" s="29">
        <f>SUM(出品数貼付用!D7:D106)</f>
        <v>0</v>
      </c>
      <c r="E12" s="1" t="s">
        <v>6</v>
      </c>
      <c r="F12" s="18" t="s">
        <v>787</v>
      </c>
      <c r="G12" s="29">
        <f>COUNTIFS(出品者リスト貼付用!$D$7:$D$246,1,出品者リスト貼付用!$F$7:$F$246,1)</f>
        <v>0</v>
      </c>
      <c r="H12" s="1" t="s">
        <v>6</v>
      </c>
    </row>
    <row r="13" spans="1:35" ht="27" customHeight="1">
      <c r="A13" s="123"/>
      <c r="B13" s="23"/>
      <c r="C13" s="18" t="s">
        <v>789</v>
      </c>
      <c r="D13" s="29">
        <f>SUM(出品数貼付用!E7:E106)</f>
        <v>0</v>
      </c>
      <c r="E13" s="1" t="s">
        <v>6</v>
      </c>
      <c r="F13" s="18" t="s">
        <v>789</v>
      </c>
      <c r="G13" s="29">
        <f>COUNTIFS(出品者リスト貼付用!$D$7:$D$246,1,出品者リスト貼付用!$F$7:$F$246,2)</f>
        <v>0</v>
      </c>
      <c r="H13" s="1" t="s">
        <v>6</v>
      </c>
    </row>
    <row r="14" spans="1:35" ht="27" customHeight="1">
      <c r="A14" s="123"/>
      <c r="B14" s="23" t="s">
        <v>799</v>
      </c>
      <c r="C14" s="18" t="s">
        <v>790</v>
      </c>
      <c r="D14" s="29">
        <f>SUM(出品数貼付用!F7:F106)</f>
        <v>0</v>
      </c>
      <c r="E14" s="1" t="s">
        <v>6</v>
      </c>
      <c r="F14" s="18" t="s">
        <v>790</v>
      </c>
      <c r="G14" s="29">
        <f>COUNTIFS(出品者リスト貼付用!$D$7:$D$246,1,出品者リスト貼付用!$F$7:$F$246,3)</f>
        <v>0</v>
      </c>
      <c r="H14" s="1" t="s">
        <v>6</v>
      </c>
    </row>
    <row r="15" spans="1:35" ht="27" customHeight="1">
      <c r="A15" s="123"/>
      <c r="B15" s="23"/>
      <c r="C15" s="18" t="s">
        <v>791</v>
      </c>
      <c r="D15" s="29">
        <f>SUM(出品数貼付用!G7:G106)</f>
        <v>0</v>
      </c>
      <c r="E15" s="1" t="s">
        <v>6</v>
      </c>
      <c r="F15" s="18" t="s">
        <v>791</v>
      </c>
      <c r="G15" s="29">
        <f>COUNTIFS(出品者リスト貼付用!$D$7:$D$246,1,出品者リスト貼付用!$F$7:$F$246,4)</f>
        <v>0</v>
      </c>
      <c r="H15" s="1" t="s">
        <v>6</v>
      </c>
    </row>
    <row r="16" spans="1:35" ht="27" customHeight="1">
      <c r="A16" s="123"/>
      <c r="B16" s="23"/>
      <c r="C16" s="18" t="s">
        <v>793</v>
      </c>
      <c r="D16" s="29">
        <f>SUM(出品数貼付用!H7:H106)</f>
        <v>0</v>
      </c>
      <c r="E16" s="1" t="s">
        <v>6</v>
      </c>
      <c r="F16" s="18" t="s">
        <v>793</v>
      </c>
      <c r="G16" s="29">
        <f>COUNTIFS(出品者リスト貼付用!$D$7:$D$246,1,出品者リスト貼付用!$F$7:$F$246,5)</f>
        <v>0</v>
      </c>
      <c r="H16" s="1" t="s">
        <v>6</v>
      </c>
    </row>
    <row r="17" spans="1:8" ht="27" customHeight="1">
      <c r="A17" s="123"/>
      <c r="B17" s="22"/>
      <c r="C17" s="18" t="s">
        <v>794</v>
      </c>
      <c r="D17" s="30">
        <f>SUM(出品数貼付用!I7:I106)</f>
        <v>0</v>
      </c>
      <c r="E17" s="1" t="s">
        <v>6</v>
      </c>
      <c r="F17" s="18" t="s">
        <v>794</v>
      </c>
      <c r="G17" s="30">
        <f>COUNTIFS(出品者リスト貼付用!$D$7:$D$246,1,出品者リスト貼付用!$F$7:$F$246,6)</f>
        <v>0</v>
      </c>
      <c r="H17" s="1" t="s">
        <v>6</v>
      </c>
    </row>
    <row r="18" spans="1:8" ht="27" customHeight="1">
      <c r="A18" s="123"/>
      <c r="B18" s="21"/>
      <c r="C18" s="18" t="s">
        <v>787</v>
      </c>
      <c r="D18" s="30">
        <f>SUM(出品数貼付用!J7:J106)</f>
        <v>0</v>
      </c>
      <c r="E18" s="1" t="s">
        <v>6</v>
      </c>
      <c r="F18" s="18" t="s">
        <v>787</v>
      </c>
      <c r="G18" s="30">
        <f>COUNTIFS(出品者リスト貼付用!$D$7:$D$246,2,出品者リスト貼付用!$F$7:$F$246,1)</f>
        <v>0</v>
      </c>
      <c r="H18" s="1" t="s">
        <v>6</v>
      </c>
    </row>
    <row r="19" spans="1:8" ht="27" customHeight="1">
      <c r="A19" s="123"/>
      <c r="B19" s="23"/>
      <c r="C19" s="18" t="s">
        <v>789</v>
      </c>
      <c r="D19" s="30">
        <f>SUM(出品数貼付用!K7:K106)</f>
        <v>0</v>
      </c>
      <c r="E19" s="1" t="s">
        <v>6</v>
      </c>
      <c r="F19" s="18" t="s">
        <v>789</v>
      </c>
      <c r="G19" s="30">
        <f>COUNTIFS(出品者リスト貼付用!$D$7:$D$246,2,出品者リスト貼付用!$F$7:$F$246,2)</f>
        <v>0</v>
      </c>
      <c r="H19" s="1" t="s">
        <v>6</v>
      </c>
    </row>
    <row r="20" spans="1:8" ht="27" customHeight="1">
      <c r="A20" s="123"/>
      <c r="B20" s="23" t="s">
        <v>5</v>
      </c>
      <c r="C20" s="18" t="s">
        <v>790</v>
      </c>
      <c r="D20" s="30">
        <f>SUM(出品数貼付用!L7:L106)</f>
        <v>0</v>
      </c>
      <c r="E20" s="1" t="s">
        <v>6</v>
      </c>
      <c r="F20" s="18" t="s">
        <v>790</v>
      </c>
      <c r="G20" s="30">
        <f>COUNTIFS(出品者リスト貼付用!$D$7:$D$246,2,出品者リスト貼付用!$F$7:$F$246,3)</f>
        <v>0</v>
      </c>
      <c r="H20" s="1" t="s">
        <v>6</v>
      </c>
    </row>
    <row r="21" spans="1:8" ht="27" customHeight="1">
      <c r="A21" s="123"/>
      <c r="B21" s="23"/>
      <c r="C21" s="18" t="s">
        <v>791</v>
      </c>
      <c r="D21" s="30">
        <f>SUM(出品数貼付用!M7:M106)</f>
        <v>0</v>
      </c>
      <c r="E21" s="1" t="s">
        <v>6</v>
      </c>
      <c r="F21" s="18" t="s">
        <v>791</v>
      </c>
      <c r="G21" s="30">
        <f>COUNTIFS(出品者リスト貼付用!$D$7:$D$246,2,出品者リスト貼付用!$F$7:$F$246,4)</f>
        <v>0</v>
      </c>
      <c r="H21" s="1" t="s">
        <v>6</v>
      </c>
    </row>
    <row r="22" spans="1:8" ht="27" customHeight="1">
      <c r="A22" s="123"/>
      <c r="B22" s="23"/>
      <c r="C22" s="18" t="s">
        <v>793</v>
      </c>
      <c r="D22" s="30">
        <f>SUM(出品数貼付用!N7:N106)</f>
        <v>0</v>
      </c>
      <c r="E22" s="1" t="s">
        <v>6</v>
      </c>
      <c r="F22" s="18" t="s">
        <v>793</v>
      </c>
      <c r="G22" s="30">
        <f>COUNTIFS(出品者リスト貼付用!$D$7:$D$246,2,出品者リスト貼付用!$F$7:$F$246,5)</f>
        <v>0</v>
      </c>
      <c r="H22" s="1" t="s">
        <v>6</v>
      </c>
    </row>
    <row r="23" spans="1:8" ht="27" customHeight="1">
      <c r="A23" s="124"/>
      <c r="B23" s="22"/>
      <c r="C23" s="18" t="s">
        <v>794</v>
      </c>
      <c r="D23" s="30">
        <f>SUM(出品数貼付用!O7:O106)</f>
        <v>0</v>
      </c>
      <c r="E23" s="1" t="s">
        <v>6</v>
      </c>
      <c r="F23" s="18" t="s">
        <v>794</v>
      </c>
      <c r="G23" s="30">
        <f>COUNTIFS(出品者リスト貼付用!$D$7:$D$246,2,出品者リスト貼付用!$F$7:$F$246,6)</f>
        <v>0</v>
      </c>
      <c r="H23" s="1" t="s">
        <v>6</v>
      </c>
    </row>
    <row r="24" spans="1:8">
      <c r="A24" t="s">
        <v>801</v>
      </c>
      <c r="D24" s="12"/>
      <c r="E24" s="12"/>
    </row>
    <row r="25" spans="1:8">
      <c r="A25" t="str">
        <f>IF(OR(C9="壱岐",C9="対馬",C9="五島",C9="新上五島"),"※壱岐・対馬・五島・新上五島の各地区で、地区審査会の開催が困難な場合は、","")</f>
        <v/>
      </c>
      <c r="B25" s="35"/>
    </row>
    <row r="26" spans="1:8">
      <c r="A26" s="12" t="str">
        <f>IF(OR(C9="壱岐",C9="対馬",C9="五島",C9="新上五島"),"　　各学校から各部１点以内の応募を認める","")</f>
        <v/>
      </c>
      <c r="B26" s="25"/>
    </row>
    <row r="27" spans="1:8">
      <c r="A27" s="12"/>
      <c r="B27" s="25"/>
    </row>
  </sheetData>
  <mergeCells count="6">
    <mergeCell ref="C9:H9"/>
    <mergeCell ref="C11:E11"/>
    <mergeCell ref="F11:H11"/>
    <mergeCell ref="A12:A23"/>
    <mergeCell ref="A9:B9"/>
    <mergeCell ref="A10:B10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6"/>
  <sheetViews>
    <sheetView workbookViewId="0">
      <selection activeCell="B2" sqref="B2"/>
    </sheetView>
  </sheetViews>
  <sheetFormatPr defaultRowHeight="13.5"/>
  <cols>
    <col min="1" max="1" width="5" customWidth="1"/>
    <col min="2" max="2" width="5.125" customWidth="1"/>
    <col min="3" max="3" width="14.375" customWidth="1"/>
    <col min="4" max="4" width="3.625" customWidth="1"/>
    <col min="5" max="5" width="5.5" bestFit="1" customWidth="1"/>
    <col min="6" max="6" width="4.125" customWidth="1"/>
    <col min="7" max="7" width="16.25" customWidth="1"/>
    <col min="8" max="8" width="21.625" customWidth="1"/>
    <col min="9" max="9" width="34.75" customWidth="1"/>
    <col min="10" max="10" width="30.75" customWidth="1"/>
  </cols>
  <sheetData>
    <row r="1" spans="1:12" ht="17.25">
      <c r="B1" s="20" t="s">
        <v>804</v>
      </c>
      <c r="J1" s="24"/>
    </row>
    <row r="2" spans="1:12">
      <c r="B2" s="1">
        <f>INT(E7/100)</f>
        <v>0</v>
      </c>
      <c r="C2" s="95" t="str">
        <f>IF(E7&lt;&gt;"",CHOOSE(INT(E7/100)-9,"長崎","佐世保","島原","諫早","大村","平戸","松浦","対馬","壱岐","五島","西海","雲仙","南島原","西彼","東彼","北松","新上五島"),"")</f>
        <v/>
      </c>
      <c r="D2" s="96" t="s">
        <v>19</v>
      </c>
      <c r="E2" s="3" t="s">
        <v>761</v>
      </c>
      <c r="F2" s="3"/>
      <c r="G2" s="3"/>
      <c r="H2" s="3"/>
      <c r="I2" s="3"/>
      <c r="J2" t="s">
        <v>760</v>
      </c>
    </row>
    <row r="3" spans="1:12">
      <c r="A3" s="92" t="s">
        <v>768</v>
      </c>
      <c r="B3" s="99" t="s">
        <v>1</v>
      </c>
      <c r="C3" s="99" t="s">
        <v>0</v>
      </c>
      <c r="D3" s="92" t="s">
        <v>737</v>
      </c>
      <c r="E3" s="92" t="s">
        <v>738</v>
      </c>
      <c r="F3" s="92" t="s">
        <v>2</v>
      </c>
      <c r="G3" s="92" t="s">
        <v>3</v>
      </c>
      <c r="H3" s="92" t="s">
        <v>769</v>
      </c>
      <c r="I3" s="93" t="s">
        <v>770</v>
      </c>
      <c r="J3" s="92" t="s">
        <v>739</v>
      </c>
      <c r="K3" s="92" t="s">
        <v>740</v>
      </c>
    </row>
    <row r="4" spans="1:12">
      <c r="A4" s="92" t="s">
        <v>4</v>
      </c>
      <c r="B4" s="100" t="s">
        <v>741</v>
      </c>
      <c r="C4" s="101"/>
      <c r="D4" s="1">
        <v>1</v>
      </c>
      <c r="E4" s="1">
        <v>1000</v>
      </c>
      <c r="F4" s="2">
        <v>1</v>
      </c>
      <c r="G4" s="92" t="s">
        <v>12</v>
      </c>
      <c r="H4" s="92" t="s">
        <v>742</v>
      </c>
      <c r="I4" s="93" t="s">
        <v>743</v>
      </c>
      <c r="J4" s="92" t="s">
        <v>744</v>
      </c>
      <c r="K4" s="92" t="s">
        <v>745</v>
      </c>
    </row>
    <row r="5" spans="1:12">
      <c r="A5" s="1" t="s">
        <v>4</v>
      </c>
      <c r="B5" s="102" t="s">
        <v>746</v>
      </c>
      <c r="C5" s="103"/>
      <c r="D5" s="1">
        <v>3</v>
      </c>
      <c r="E5" s="1">
        <v>2700</v>
      </c>
      <c r="F5" s="2">
        <v>6</v>
      </c>
      <c r="G5" s="1" t="s">
        <v>747</v>
      </c>
      <c r="H5" s="1" t="s">
        <v>748</v>
      </c>
      <c r="I5" s="4" t="s">
        <v>749</v>
      </c>
      <c r="J5" s="1" t="s">
        <v>750</v>
      </c>
      <c r="K5" s="1" t="s">
        <v>751</v>
      </c>
    </row>
    <row r="6" spans="1:12">
      <c r="A6" s="92" t="s">
        <v>736</v>
      </c>
      <c r="B6" s="99" t="s">
        <v>1</v>
      </c>
      <c r="C6" s="99" t="s">
        <v>0</v>
      </c>
      <c r="D6" s="92" t="s">
        <v>737</v>
      </c>
      <c r="E6" s="92" t="s">
        <v>738</v>
      </c>
      <c r="F6" s="92" t="s">
        <v>2</v>
      </c>
      <c r="G6" s="92" t="s">
        <v>3</v>
      </c>
      <c r="H6" s="92" t="s">
        <v>11</v>
      </c>
      <c r="I6" s="93" t="s">
        <v>770</v>
      </c>
      <c r="J6" s="92" t="s">
        <v>739</v>
      </c>
      <c r="K6" s="92" t="s">
        <v>740</v>
      </c>
    </row>
    <row r="7" spans="1:12">
      <c r="A7" s="1">
        <v>1</v>
      </c>
      <c r="B7" s="104" t="str">
        <f>IF(D7&lt;&gt;"",CHOOSE(D7,"指定","自由"),"")</f>
        <v/>
      </c>
      <c r="C7" s="105" t="str">
        <f>IF(E7="","",VLOOKUP(E7,コード!$D$2:$F$351,3,0))</f>
        <v/>
      </c>
      <c r="D7" s="1"/>
      <c r="E7" s="1"/>
      <c r="F7" s="1"/>
      <c r="G7" s="1"/>
      <c r="H7" s="1"/>
      <c r="I7" s="4"/>
      <c r="J7" s="1"/>
      <c r="K7" s="1"/>
      <c r="L7" t="s">
        <v>752</v>
      </c>
    </row>
    <row r="8" spans="1:12">
      <c r="A8" s="1">
        <v>2</v>
      </c>
      <c r="B8" s="104" t="str">
        <f t="shared" ref="B8:B71" si="0">IF(D8&lt;&gt;"",CHOOSE(D8,"指定","自由"),"")</f>
        <v/>
      </c>
      <c r="C8" s="105" t="str">
        <f>IF(E8="","",VLOOKUP(E8,コード!$D$2:$F$351,3,0))</f>
        <v/>
      </c>
      <c r="D8" s="1"/>
      <c r="E8" s="1"/>
      <c r="F8" s="1"/>
      <c r="G8" s="1"/>
      <c r="H8" s="1"/>
      <c r="I8" s="4"/>
      <c r="J8" s="1"/>
      <c r="K8" s="1"/>
      <c r="L8" s="94" t="s">
        <v>753</v>
      </c>
    </row>
    <row r="9" spans="1:12">
      <c r="A9" s="1">
        <v>3</v>
      </c>
      <c r="B9" s="104" t="str">
        <f t="shared" si="0"/>
        <v/>
      </c>
      <c r="C9" s="105" t="str">
        <f>IF(E9="","",VLOOKUP(E9,コード!$D$2:$F$351,3,0))</f>
        <v/>
      </c>
      <c r="D9" s="1"/>
      <c r="E9" s="1"/>
      <c r="F9" s="1"/>
      <c r="G9" s="1"/>
      <c r="H9" s="1"/>
      <c r="I9" s="4"/>
      <c r="J9" s="1"/>
      <c r="K9" s="1"/>
      <c r="L9" s="6" t="s">
        <v>754</v>
      </c>
    </row>
    <row r="10" spans="1:12">
      <c r="A10" s="1">
        <v>4</v>
      </c>
      <c r="B10" s="104" t="str">
        <f t="shared" si="0"/>
        <v/>
      </c>
      <c r="C10" s="105" t="str">
        <f>IF(E10="","",VLOOKUP(E10,コード!$D$2:$F$351,3,0))</f>
        <v/>
      </c>
      <c r="D10" s="1"/>
      <c r="E10" s="1"/>
      <c r="F10" s="1"/>
      <c r="G10" s="1"/>
      <c r="H10" s="1"/>
      <c r="I10" s="4"/>
      <c r="J10" s="1"/>
      <c r="K10" s="1"/>
      <c r="L10" t="s">
        <v>755</v>
      </c>
    </row>
    <row r="11" spans="1:12">
      <c r="A11" s="1">
        <v>5</v>
      </c>
      <c r="B11" s="104" t="str">
        <f t="shared" si="0"/>
        <v/>
      </c>
      <c r="C11" s="105" t="str">
        <f>IF(E11="","",VLOOKUP(E11,コード!$D$2:$F$351,3,0))</f>
        <v/>
      </c>
      <c r="D11" s="1"/>
      <c r="E11" s="1"/>
      <c r="F11" s="1"/>
      <c r="G11" s="1"/>
      <c r="H11" s="1"/>
      <c r="I11" s="4"/>
      <c r="J11" s="1"/>
      <c r="K11" s="1"/>
      <c r="L11" s="94" t="s">
        <v>756</v>
      </c>
    </row>
    <row r="12" spans="1:12">
      <c r="A12" s="1">
        <v>6</v>
      </c>
      <c r="B12" s="104" t="str">
        <f t="shared" si="0"/>
        <v/>
      </c>
      <c r="C12" s="105" t="str">
        <f>IF(E12="","",VLOOKUP(E12,コード!$D$2:$F$351,3,0))</f>
        <v/>
      </c>
      <c r="D12" s="1"/>
      <c r="E12" s="1"/>
      <c r="F12" s="1"/>
      <c r="G12" s="1"/>
      <c r="H12" s="1"/>
      <c r="I12" s="4"/>
      <c r="J12" s="1"/>
      <c r="K12" s="1"/>
      <c r="L12" t="s">
        <v>757</v>
      </c>
    </row>
    <row r="13" spans="1:12">
      <c r="A13" s="1">
        <v>7</v>
      </c>
      <c r="B13" s="104" t="str">
        <f t="shared" si="0"/>
        <v/>
      </c>
      <c r="C13" s="105" t="str">
        <f>IF(E13="","",VLOOKUP(E13,コード!$D$2:$F$351,3,0))</f>
        <v/>
      </c>
      <c r="D13" s="1"/>
      <c r="E13" s="1"/>
      <c r="F13" s="1"/>
      <c r="G13" s="1"/>
      <c r="H13" s="1"/>
      <c r="I13" s="4"/>
      <c r="J13" s="1"/>
      <c r="K13" s="1"/>
      <c r="L13" t="s">
        <v>758</v>
      </c>
    </row>
    <row r="14" spans="1:12">
      <c r="A14" s="1">
        <v>8</v>
      </c>
      <c r="B14" s="104" t="str">
        <f t="shared" si="0"/>
        <v/>
      </c>
      <c r="C14" s="105" t="str">
        <f>IF(E14="","",VLOOKUP(E14,コード!$D$2:$F$351,3,0))</f>
        <v/>
      </c>
      <c r="D14" s="1"/>
      <c r="E14" s="1"/>
      <c r="F14" s="1"/>
      <c r="G14" s="1"/>
      <c r="H14" s="1"/>
      <c r="I14" s="4"/>
      <c r="J14" s="1"/>
      <c r="K14" s="1"/>
      <c r="L14" t="s">
        <v>14</v>
      </c>
    </row>
    <row r="15" spans="1:12">
      <c r="A15" s="1">
        <v>9</v>
      </c>
      <c r="B15" s="104" t="str">
        <f t="shared" si="0"/>
        <v/>
      </c>
      <c r="C15" s="105" t="str">
        <f>IF(E15="","",VLOOKUP(E15,コード!$D$2:$F$351,3,0))</f>
        <v/>
      </c>
      <c r="D15" s="1"/>
      <c r="E15" s="1"/>
      <c r="F15" s="1"/>
      <c r="G15" s="1"/>
      <c r="H15" s="1"/>
      <c r="I15" s="4"/>
      <c r="J15" s="1"/>
      <c r="K15" s="1"/>
      <c r="L15" t="s">
        <v>14</v>
      </c>
    </row>
    <row r="16" spans="1:12">
      <c r="A16" s="1">
        <v>10</v>
      </c>
      <c r="B16" s="104" t="str">
        <f t="shared" si="0"/>
        <v/>
      </c>
      <c r="C16" s="105" t="str">
        <f>IF(E16="","",VLOOKUP(E16,コード!$D$2:$F$351,3,0))</f>
        <v/>
      </c>
      <c r="D16" s="1"/>
      <c r="E16" s="1"/>
      <c r="F16" s="1"/>
      <c r="G16" s="1"/>
      <c r="H16" s="1"/>
      <c r="I16" s="4"/>
      <c r="J16" s="1"/>
      <c r="K16" s="1"/>
    </row>
    <row r="17" spans="1:11">
      <c r="A17" s="1">
        <v>11</v>
      </c>
      <c r="B17" s="104" t="str">
        <f t="shared" si="0"/>
        <v/>
      </c>
      <c r="C17" s="105" t="str">
        <f>IF(E17="","",VLOOKUP(E17,コード!$D$2:$F$351,3,0))</f>
        <v/>
      </c>
      <c r="D17" s="1"/>
      <c r="E17" s="1"/>
      <c r="F17" s="1"/>
      <c r="G17" s="1"/>
      <c r="H17" s="1"/>
      <c r="I17" s="4"/>
      <c r="J17" s="1"/>
      <c r="K17" s="1"/>
    </row>
    <row r="18" spans="1:11">
      <c r="A18" s="1">
        <v>12</v>
      </c>
      <c r="B18" s="104" t="str">
        <f t="shared" si="0"/>
        <v/>
      </c>
      <c r="C18" s="105" t="str">
        <f>IF(E18="","",VLOOKUP(E18,コード!$D$2:$F$351,3,0))</f>
        <v/>
      </c>
      <c r="D18" s="1"/>
      <c r="E18" s="1"/>
      <c r="F18" s="1"/>
      <c r="G18" s="1"/>
      <c r="H18" s="1"/>
      <c r="I18" s="4"/>
      <c r="J18" s="1"/>
      <c r="K18" s="1"/>
    </row>
    <row r="19" spans="1:11">
      <c r="A19" s="1">
        <v>13</v>
      </c>
      <c r="B19" s="104" t="str">
        <f t="shared" si="0"/>
        <v/>
      </c>
      <c r="C19" s="105" t="str">
        <f>IF(E19="","",VLOOKUP(E19,コード!$D$2:$F$351,3,0))</f>
        <v/>
      </c>
      <c r="D19" s="1"/>
      <c r="E19" s="1"/>
      <c r="F19" s="1"/>
      <c r="G19" s="1"/>
      <c r="H19" s="1"/>
      <c r="I19" s="4"/>
      <c r="J19" s="1"/>
      <c r="K19" s="1"/>
    </row>
    <row r="20" spans="1:11">
      <c r="A20" s="1">
        <v>14</v>
      </c>
      <c r="B20" s="104" t="str">
        <f t="shared" si="0"/>
        <v/>
      </c>
      <c r="C20" s="105" t="str">
        <f>IF(E20="","",VLOOKUP(E20,コード!$D$2:$F$351,3,0))</f>
        <v/>
      </c>
      <c r="D20" s="1"/>
      <c r="E20" s="1"/>
      <c r="F20" s="1"/>
      <c r="G20" s="1"/>
      <c r="H20" s="1"/>
      <c r="I20" s="4"/>
      <c r="J20" s="1"/>
      <c r="K20" s="1"/>
    </row>
    <row r="21" spans="1:11">
      <c r="A21" s="1">
        <v>15</v>
      </c>
      <c r="B21" s="104" t="str">
        <f t="shared" si="0"/>
        <v/>
      </c>
      <c r="C21" s="105" t="str">
        <f>IF(E21="","",VLOOKUP(E21,コード!$D$2:$F$351,3,0))</f>
        <v/>
      </c>
      <c r="D21" s="1"/>
      <c r="E21" s="1"/>
      <c r="F21" s="1"/>
      <c r="G21" s="1"/>
      <c r="H21" s="1"/>
      <c r="I21" s="4"/>
      <c r="J21" s="1"/>
      <c r="K21" s="1"/>
    </row>
    <row r="22" spans="1:11">
      <c r="A22" s="1">
        <v>16</v>
      </c>
      <c r="B22" s="104" t="str">
        <f t="shared" si="0"/>
        <v/>
      </c>
      <c r="C22" s="105" t="str">
        <f>IF(E22="","",VLOOKUP(E22,コード!$D$2:$F$351,3,0))</f>
        <v/>
      </c>
      <c r="D22" s="1"/>
      <c r="E22" s="1"/>
      <c r="F22" s="1"/>
      <c r="G22" s="1"/>
      <c r="H22" s="1"/>
      <c r="I22" s="4"/>
      <c r="J22" s="1"/>
      <c r="K22" s="1"/>
    </row>
    <row r="23" spans="1:11">
      <c r="A23" s="1">
        <v>17</v>
      </c>
      <c r="B23" s="104" t="str">
        <f t="shared" si="0"/>
        <v/>
      </c>
      <c r="C23" s="105" t="str">
        <f>IF(E23="","",VLOOKUP(E23,コード!$D$2:$F$351,3,0))</f>
        <v/>
      </c>
      <c r="D23" s="1"/>
      <c r="E23" s="1"/>
      <c r="F23" s="1"/>
      <c r="G23" s="1"/>
      <c r="H23" s="1"/>
      <c r="I23" s="4"/>
      <c r="J23" s="1"/>
      <c r="K23" s="1"/>
    </row>
    <row r="24" spans="1:11">
      <c r="A24" s="1">
        <v>18</v>
      </c>
      <c r="B24" s="104" t="str">
        <f t="shared" si="0"/>
        <v/>
      </c>
      <c r="C24" s="105" t="str">
        <f>IF(E24="","",VLOOKUP(E24,コード!$D$2:$F$351,3,0))</f>
        <v/>
      </c>
      <c r="D24" s="1"/>
      <c r="E24" s="1"/>
      <c r="F24" s="1"/>
      <c r="G24" s="1"/>
      <c r="H24" s="1"/>
      <c r="I24" s="4"/>
      <c r="J24" s="1"/>
      <c r="K24" s="1"/>
    </row>
    <row r="25" spans="1:11">
      <c r="A25" s="1">
        <v>19</v>
      </c>
      <c r="B25" s="104" t="str">
        <f t="shared" si="0"/>
        <v/>
      </c>
      <c r="C25" s="105" t="str">
        <f>IF(E25="","",VLOOKUP(E25,コード!$D$2:$F$351,3,0))</f>
        <v/>
      </c>
      <c r="D25" s="1"/>
      <c r="E25" s="1"/>
      <c r="F25" s="1"/>
      <c r="G25" s="1"/>
      <c r="H25" s="1"/>
      <c r="I25" s="4"/>
      <c r="J25" s="1"/>
      <c r="K25" s="1"/>
    </row>
    <row r="26" spans="1:11">
      <c r="A26" s="1">
        <v>20</v>
      </c>
      <c r="B26" s="104" t="str">
        <f t="shared" si="0"/>
        <v/>
      </c>
      <c r="C26" s="105" t="str">
        <f>IF(E26="","",VLOOKUP(E26,コード!$D$2:$F$351,3,0))</f>
        <v/>
      </c>
      <c r="D26" s="1"/>
      <c r="E26" s="1"/>
      <c r="F26" s="1"/>
      <c r="G26" s="1"/>
      <c r="H26" s="1"/>
      <c r="I26" s="4"/>
      <c r="J26" s="1"/>
      <c r="K26" s="1"/>
    </row>
    <row r="27" spans="1:11">
      <c r="A27" s="1">
        <v>21</v>
      </c>
      <c r="B27" s="104" t="str">
        <f t="shared" si="0"/>
        <v/>
      </c>
      <c r="C27" s="105" t="str">
        <f>IF(E27="","",VLOOKUP(E27,コード!$D$2:$F$351,3,0))</f>
        <v/>
      </c>
      <c r="D27" s="1"/>
      <c r="E27" s="1"/>
      <c r="F27" s="1"/>
      <c r="G27" s="1"/>
      <c r="H27" s="1"/>
      <c r="I27" s="4"/>
      <c r="J27" s="1"/>
      <c r="K27" s="1"/>
    </row>
    <row r="28" spans="1:11">
      <c r="A28" s="1">
        <v>22</v>
      </c>
      <c r="B28" s="104" t="str">
        <f t="shared" si="0"/>
        <v/>
      </c>
      <c r="C28" s="105" t="str">
        <f>IF(E28="","",VLOOKUP(E28,コード!$D$2:$F$351,3,0))</f>
        <v/>
      </c>
      <c r="D28" s="1"/>
      <c r="E28" s="1"/>
      <c r="F28" s="1"/>
      <c r="G28" s="1"/>
      <c r="H28" s="1"/>
      <c r="I28" s="4"/>
      <c r="J28" s="1"/>
      <c r="K28" s="1"/>
    </row>
    <row r="29" spans="1:11">
      <c r="A29" s="1">
        <v>23</v>
      </c>
      <c r="B29" s="104" t="str">
        <f t="shared" si="0"/>
        <v/>
      </c>
      <c r="C29" s="105" t="str">
        <f>IF(E29="","",VLOOKUP(E29,コード!$D$2:$F$351,3,0))</f>
        <v/>
      </c>
      <c r="D29" s="1"/>
      <c r="E29" s="1"/>
      <c r="F29" s="1"/>
      <c r="G29" s="1"/>
      <c r="H29" s="1"/>
      <c r="I29" s="4"/>
      <c r="J29" s="1"/>
      <c r="K29" s="1"/>
    </row>
    <row r="30" spans="1:11">
      <c r="A30" s="1">
        <v>24</v>
      </c>
      <c r="B30" s="104" t="str">
        <f t="shared" si="0"/>
        <v/>
      </c>
      <c r="C30" s="105" t="str">
        <f>IF(E30="","",VLOOKUP(E30,コード!$D$2:$F$351,3,0))</f>
        <v/>
      </c>
      <c r="D30" s="1"/>
      <c r="E30" s="1"/>
      <c r="F30" s="1"/>
      <c r="G30" s="1"/>
      <c r="H30" s="1"/>
      <c r="I30" s="4"/>
      <c r="J30" s="1"/>
      <c r="K30" s="1"/>
    </row>
    <row r="31" spans="1:11">
      <c r="A31" s="1">
        <v>25</v>
      </c>
      <c r="B31" s="104" t="str">
        <f t="shared" si="0"/>
        <v/>
      </c>
      <c r="C31" s="105" t="str">
        <f>IF(E31="","",VLOOKUP(E31,コード!$D$2:$F$351,3,0))</f>
        <v/>
      </c>
      <c r="D31" s="1"/>
      <c r="E31" s="1"/>
      <c r="F31" s="1"/>
      <c r="G31" s="1"/>
      <c r="H31" s="1"/>
      <c r="I31" s="4"/>
      <c r="J31" s="1"/>
      <c r="K31" s="1"/>
    </row>
    <row r="32" spans="1:11">
      <c r="A32" s="1">
        <v>26</v>
      </c>
      <c r="B32" s="104" t="str">
        <f t="shared" si="0"/>
        <v/>
      </c>
      <c r="C32" s="105" t="str">
        <f>IF(E32="","",VLOOKUP(E32,コード!$D$2:$F$351,3,0))</f>
        <v/>
      </c>
      <c r="D32" s="1"/>
      <c r="E32" s="1"/>
      <c r="F32" s="1"/>
      <c r="G32" s="1"/>
      <c r="H32" s="1"/>
      <c r="I32" s="4"/>
      <c r="J32" s="1"/>
      <c r="K32" s="1"/>
    </row>
    <row r="33" spans="1:11">
      <c r="A33" s="1">
        <v>27</v>
      </c>
      <c r="B33" s="104" t="str">
        <f t="shared" si="0"/>
        <v/>
      </c>
      <c r="C33" s="105" t="str">
        <f>IF(E33="","",VLOOKUP(E33,コード!$D$2:$F$351,3,0))</f>
        <v/>
      </c>
      <c r="D33" s="1"/>
      <c r="E33" s="1"/>
      <c r="F33" s="1"/>
      <c r="G33" s="1"/>
      <c r="H33" s="1"/>
      <c r="I33" s="4"/>
      <c r="J33" s="1"/>
      <c r="K33" s="1"/>
    </row>
    <row r="34" spans="1:11">
      <c r="A34" s="1">
        <v>28</v>
      </c>
      <c r="B34" s="104" t="str">
        <f t="shared" si="0"/>
        <v/>
      </c>
      <c r="C34" s="105" t="str">
        <f>IF(E34="","",VLOOKUP(E34,コード!$D$2:$F$351,3,0))</f>
        <v/>
      </c>
      <c r="D34" s="1"/>
      <c r="E34" s="1"/>
      <c r="F34" s="1"/>
      <c r="G34" s="1"/>
      <c r="H34" s="1"/>
      <c r="I34" s="4"/>
      <c r="J34" s="1"/>
      <c r="K34" s="1"/>
    </row>
    <row r="35" spans="1:11">
      <c r="A35" s="1">
        <v>29</v>
      </c>
      <c r="B35" s="104" t="str">
        <f t="shared" si="0"/>
        <v/>
      </c>
      <c r="C35" s="105" t="str">
        <f>IF(E35="","",VLOOKUP(E35,コード!$D$2:$F$351,3,0))</f>
        <v/>
      </c>
      <c r="D35" s="1"/>
      <c r="E35" s="1"/>
      <c r="F35" s="1"/>
      <c r="G35" s="1"/>
      <c r="H35" s="1"/>
      <c r="I35" s="4"/>
      <c r="J35" s="1"/>
      <c r="K35" s="1"/>
    </row>
    <row r="36" spans="1:11">
      <c r="A36" s="1">
        <v>30</v>
      </c>
      <c r="B36" s="104" t="str">
        <f t="shared" si="0"/>
        <v/>
      </c>
      <c r="C36" s="105" t="str">
        <f>IF(E36="","",VLOOKUP(E36,コード!$D$2:$F$351,3,0))</f>
        <v/>
      </c>
      <c r="D36" s="1"/>
      <c r="E36" s="1"/>
      <c r="F36" s="1"/>
      <c r="G36" s="1"/>
      <c r="H36" s="1"/>
      <c r="I36" s="4"/>
      <c r="J36" s="1"/>
      <c r="K36" s="1"/>
    </row>
    <row r="37" spans="1:11">
      <c r="A37" s="1">
        <v>31</v>
      </c>
      <c r="B37" s="104" t="str">
        <f t="shared" si="0"/>
        <v/>
      </c>
      <c r="C37" s="105" t="str">
        <f>IF(E37="","",VLOOKUP(E37,コード!$D$2:$F$351,3,0))</f>
        <v/>
      </c>
      <c r="D37" s="1"/>
      <c r="E37" s="1"/>
      <c r="F37" s="1"/>
      <c r="G37" s="1"/>
      <c r="H37" s="1"/>
      <c r="I37" s="4"/>
      <c r="J37" s="1"/>
      <c r="K37" s="1"/>
    </row>
    <row r="38" spans="1:11">
      <c r="A38" s="1">
        <v>32</v>
      </c>
      <c r="B38" s="104" t="str">
        <f t="shared" si="0"/>
        <v/>
      </c>
      <c r="C38" s="105" t="str">
        <f>IF(E38="","",VLOOKUP(E38,コード!$D$2:$F$351,3,0))</f>
        <v/>
      </c>
      <c r="D38" s="1"/>
      <c r="E38" s="1"/>
      <c r="F38" s="1"/>
      <c r="G38" s="1"/>
      <c r="H38" s="1"/>
      <c r="I38" s="4"/>
      <c r="J38" s="1"/>
      <c r="K38" s="1"/>
    </row>
    <row r="39" spans="1:11">
      <c r="A39" s="1">
        <v>33</v>
      </c>
      <c r="B39" s="104" t="str">
        <f t="shared" si="0"/>
        <v/>
      </c>
      <c r="C39" s="105" t="str">
        <f>IF(E39="","",VLOOKUP(E39,コード!$D$2:$F$351,3,0))</f>
        <v/>
      </c>
      <c r="D39" s="1"/>
      <c r="E39" s="1"/>
      <c r="F39" s="1"/>
      <c r="G39" s="1"/>
      <c r="H39" s="1"/>
      <c r="I39" s="4"/>
      <c r="J39" s="1"/>
      <c r="K39" s="1"/>
    </row>
    <row r="40" spans="1:11">
      <c r="A40" s="1">
        <v>34</v>
      </c>
      <c r="B40" s="104" t="str">
        <f t="shared" si="0"/>
        <v/>
      </c>
      <c r="C40" s="105" t="str">
        <f>IF(E40="","",VLOOKUP(E40,コード!$D$2:$F$351,3,0))</f>
        <v/>
      </c>
      <c r="D40" s="1"/>
      <c r="E40" s="1"/>
      <c r="F40" s="1"/>
      <c r="G40" s="1"/>
      <c r="H40" s="1"/>
      <c r="I40" s="4"/>
      <c r="J40" s="1"/>
      <c r="K40" s="1"/>
    </row>
    <row r="41" spans="1:11">
      <c r="A41" s="1">
        <v>35</v>
      </c>
      <c r="B41" s="104" t="str">
        <f t="shared" si="0"/>
        <v/>
      </c>
      <c r="C41" s="105" t="str">
        <f>IF(E41="","",VLOOKUP(E41,コード!$D$2:$F$351,3,0))</f>
        <v/>
      </c>
      <c r="D41" s="1"/>
      <c r="E41" s="1"/>
      <c r="F41" s="1"/>
      <c r="G41" s="1"/>
      <c r="H41" s="1"/>
      <c r="I41" s="4"/>
      <c r="J41" s="1"/>
      <c r="K41" s="1"/>
    </row>
    <row r="42" spans="1:11">
      <c r="A42" s="1">
        <v>36</v>
      </c>
      <c r="B42" s="104" t="str">
        <f t="shared" si="0"/>
        <v/>
      </c>
      <c r="C42" s="105" t="str">
        <f>IF(E42="","",VLOOKUP(E42,コード!$D$2:$F$351,3,0))</f>
        <v/>
      </c>
      <c r="D42" s="1"/>
      <c r="E42" s="1"/>
      <c r="F42" s="1"/>
      <c r="G42" s="1"/>
      <c r="H42" s="1"/>
      <c r="I42" s="4"/>
      <c r="J42" s="1"/>
      <c r="K42" s="1"/>
    </row>
    <row r="43" spans="1:11">
      <c r="A43" s="1">
        <v>37</v>
      </c>
      <c r="B43" s="104" t="str">
        <f t="shared" si="0"/>
        <v/>
      </c>
      <c r="C43" s="105" t="str">
        <f>IF(E43="","",VLOOKUP(E43,コード!$D$2:$F$351,3,0))</f>
        <v/>
      </c>
      <c r="D43" s="1"/>
      <c r="E43" s="1"/>
      <c r="F43" s="1"/>
      <c r="G43" s="1"/>
      <c r="H43" s="1"/>
      <c r="I43" s="4"/>
      <c r="J43" s="1"/>
      <c r="K43" s="1"/>
    </row>
    <row r="44" spans="1:11">
      <c r="A44" s="1">
        <v>38</v>
      </c>
      <c r="B44" s="104" t="str">
        <f t="shared" si="0"/>
        <v/>
      </c>
      <c r="C44" s="105" t="str">
        <f>IF(E44="","",VLOOKUP(E44,コード!$D$2:$F$351,3,0))</f>
        <v/>
      </c>
      <c r="D44" s="1"/>
      <c r="E44" s="1"/>
      <c r="F44" s="1"/>
      <c r="G44" s="1"/>
      <c r="H44" s="1"/>
      <c r="I44" s="4"/>
      <c r="J44" s="1"/>
      <c r="K44" s="1"/>
    </row>
    <row r="45" spans="1:11">
      <c r="A45" s="1">
        <v>39</v>
      </c>
      <c r="B45" s="104" t="str">
        <f t="shared" si="0"/>
        <v/>
      </c>
      <c r="C45" s="105" t="str">
        <f>IF(E45="","",VLOOKUP(E45,コード!$D$2:$F$351,3,0))</f>
        <v/>
      </c>
      <c r="D45" s="1"/>
      <c r="E45" s="1"/>
      <c r="F45" s="1"/>
      <c r="G45" s="1"/>
      <c r="H45" s="1"/>
      <c r="I45" s="4"/>
      <c r="J45" s="1"/>
      <c r="K45" s="1"/>
    </row>
    <row r="46" spans="1:11">
      <c r="A46" s="1">
        <v>40</v>
      </c>
      <c r="B46" s="104" t="str">
        <f t="shared" si="0"/>
        <v/>
      </c>
      <c r="C46" s="105" t="str">
        <f>IF(E46="","",VLOOKUP(E46,コード!$D$2:$F$351,3,0))</f>
        <v/>
      </c>
      <c r="D46" s="1"/>
      <c r="E46" s="1"/>
      <c r="F46" s="1"/>
      <c r="G46" s="1"/>
      <c r="H46" s="1"/>
      <c r="I46" s="4"/>
      <c r="J46" s="1"/>
      <c r="K46" s="1"/>
    </row>
    <row r="47" spans="1:11">
      <c r="A47" s="1">
        <v>41</v>
      </c>
      <c r="B47" s="104" t="str">
        <f t="shared" si="0"/>
        <v/>
      </c>
      <c r="C47" s="105" t="str">
        <f>IF(E47="","",VLOOKUP(E47,コード!$D$2:$F$351,3,0))</f>
        <v/>
      </c>
      <c r="D47" s="1"/>
      <c r="E47" s="1"/>
      <c r="F47" s="1"/>
      <c r="G47" s="1"/>
      <c r="H47" s="1"/>
      <c r="I47" s="4"/>
      <c r="J47" s="1"/>
      <c r="K47" s="1"/>
    </row>
    <row r="48" spans="1:11">
      <c r="A48" s="1">
        <v>42</v>
      </c>
      <c r="B48" s="104" t="str">
        <f t="shared" si="0"/>
        <v/>
      </c>
      <c r="C48" s="105" t="str">
        <f>IF(E48="","",VLOOKUP(E48,コード!$D$2:$F$351,3,0))</f>
        <v/>
      </c>
      <c r="D48" s="1"/>
      <c r="E48" s="1"/>
      <c r="F48" s="1"/>
      <c r="G48" s="1"/>
      <c r="H48" s="1"/>
      <c r="I48" s="4"/>
      <c r="J48" s="1"/>
      <c r="K48" s="1"/>
    </row>
    <row r="49" spans="1:11">
      <c r="A49" s="1">
        <v>43</v>
      </c>
      <c r="B49" s="104" t="str">
        <f t="shared" si="0"/>
        <v/>
      </c>
      <c r="C49" s="105" t="str">
        <f>IF(E49="","",VLOOKUP(E49,コード!$D$2:$F$351,3,0))</f>
        <v/>
      </c>
      <c r="D49" s="1"/>
      <c r="E49" s="1"/>
      <c r="F49" s="1"/>
      <c r="G49" s="1"/>
      <c r="H49" s="1"/>
      <c r="I49" s="4"/>
      <c r="J49" s="1"/>
      <c r="K49" s="1"/>
    </row>
    <row r="50" spans="1:11">
      <c r="A50" s="1">
        <v>44</v>
      </c>
      <c r="B50" s="104" t="str">
        <f t="shared" si="0"/>
        <v/>
      </c>
      <c r="C50" s="105" t="str">
        <f>IF(E50="","",VLOOKUP(E50,コード!$D$2:$F$351,3,0))</f>
        <v/>
      </c>
      <c r="D50" s="1"/>
      <c r="E50" s="1"/>
      <c r="F50" s="1"/>
      <c r="G50" s="1"/>
      <c r="H50" s="1"/>
      <c r="I50" s="4"/>
      <c r="J50" s="1"/>
      <c r="K50" s="1"/>
    </row>
    <row r="51" spans="1:11">
      <c r="A51" s="1">
        <v>45</v>
      </c>
      <c r="B51" s="104" t="str">
        <f t="shared" si="0"/>
        <v/>
      </c>
      <c r="C51" s="105" t="str">
        <f>IF(E51="","",VLOOKUP(E51,コード!$D$2:$F$351,3,0))</f>
        <v/>
      </c>
      <c r="D51" s="1"/>
      <c r="E51" s="1"/>
      <c r="F51" s="1"/>
      <c r="G51" s="1"/>
      <c r="H51" s="1"/>
      <c r="I51" s="4"/>
      <c r="J51" s="1"/>
      <c r="K51" s="1"/>
    </row>
    <row r="52" spans="1:11">
      <c r="A52" s="1">
        <v>46</v>
      </c>
      <c r="B52" s="104" t="str">
        <f t="shared" si="0"/>
        <v/>
      </c>
      <c r="C52" s="105" t="str">
        <f>IF(E52="","",VLOOKUP(E52,コード!$D$2:$F$351,3,0))</f>
        <v/>
      </c>
      <c r="D52" s="1"/>
      <c r="E52" s="1"/>
      <c r="F52" s="1"/>
      <c r="G52" s="1"/>
      <c r="H52" s="1"/>
      <c r="I52" s="4"/>
      <c r="J52" s="1"/>
      <c r="K52" s="1"/>
    </row>
    <row r="53" spans="1:11">
      <c r="A53" s="1">
        <v>47</v>
      </c>
      <c r="B53" s="104" t="str">
        <f t="shared" si="0"/>
        <v/>
      </c>
      <c r="C53" s="105" t="str">
        <f>IF(E53="","",VLOOKUP(E53,コード!$D$2:$F$351,3,0))</f>
        <v/>
      </c>
      <c r="D53" s="1"/>
      <c r="E53" s="1"/>
      <c r="F53" s="1"/>
      <c r="G53" s="1"/>
      <c r="H53" s="1"/>
      <c r="I53" s="4"/>
      <c r="J53" s="1"/>
      <c r="K53" s="1"/>
    </row>
    <row r="54" spans="1:11">
      <c r="A54" s="1">
        <v>48</v>
      </c>
      <c r="B54" s="104" t="str">
        <f t="shared" si="0"/>
        <v/>
      </c>
      <c r="C54" s="105" t="str">
        <f>IF(E54="","",VLOOKUP(E54,コード!$D$2:$F$351,3,0))</f>
        <v/>
      </c>
      <c r="D54" s="1"/>
      <c r="E54" s="1"/>
      <c r="F54" s="1"/>
      <c r="G54" s="1"/>
      <c r="H54" s="1"/>
      <c r="I54" s="4"/>
      <c r="J54" s="1"/>
      <c r="K54" s="1"/>
    </row>
    <row r="55" spans="1:11">
      <c r="A55" s="1">
        <v>49</v>
      </c>
      <c r="B55" s="104" t="str">
        <f t="shared" si="0"/>
        <v/>
      </c>
      <c r="C55" s="105" t="str">
        <f>IF(E55="","",VLOOKUP(E55,コード!$D$2:$F$351,3,0))</f>
        <v/>
      </c>
      <c r="D55" s="1"/>
      <c r="E55" s="1"/>
      <c r="F55" s="1"/>
      <c r="G55" s="1"/>
      <c r="H55" s="1"/>
      <c r="I55" s="4"/>
      <c r="J55" s="1"/>
      <c r="K55" s="1"/>
    </row>
    <row r="56" spans="1:11">
      <c r="A56" s="1">
        <v>50</v>
      </c>
      <c r="B56" s="104" t="str">
        <f t="shared" si="0"/>
        <v/>
      </c>
      <c r="C56" s="105" t="str">
        <f>IF(E56="","",VLOOKUP(E56,コード!$D$2:$F$351,3,0))</f>
        <v/>
      </c>
      <c r="D56" s="1"/>
      <c r="E56" s="1"/>
      <c r="F56" s="1"/>
      <c r="G56" s="1"/>
      <c r="H56" s="1"/>
      <c r="I56" s="4"/>
      <c r="J56" s="1"/>
      <c r="K56" s="1"/>
    </row>
    <row r="57" spans="1:11">
      <c r="A57" s="1">
        <v>51</v>
      </c>
      <c r="B57" s="104" t="str">
        <f t="shared" si="0"/>
        <v/>
      </c>
      <c r="C57" s="105" t="str">
        <f>IF(E57="","",VLOOKUP(E57,コード!$D$2:$F$351,3,0))</f>
        <v/>
      </c>
      <c r="D57" s="1"/>
      <c r="E57" s="1"/>
      <c r="F57" s="1"/>
      <c r="G57" s="1"/>
      <c r="H57" s="1"/>
      <c r="I57" s="4"/>
      <c r="J57" s="1"/>
      <c r="K57" s="1"/>
    </row>
    <row r="58" spans="1:11">
      <c r="A58" s="1">
        <v>52</v>
      </c>
      <c r="B58" s="104" t="str">
        <f t="shared" si="0"/>
        <v/>
      </c>
      <c r="C58" s="105" t="str">
        <f>IF(E58="","",VLOOKUP(E58,コード!$D$2:$F$351,3,0))</f>
        <v/>
      </c>
      <c r="D58" s="1"/>
      <c r="E58" s="1"/>
      <c r="F58" s="1"/>
      <c r="G58" s="1"/>
      <c r="H58" s="1"/>
      <c r="I58" s="4"/>
      <c r="J58" s="1"/>
      <c r="K58" s="1"/>
    </row>
    <row r="59" spans="1:11">
      <c r="A59" s="1">
        <v>53</v>
      </c>
      <c r="B59" s="104" t="str">
        <f t="shared" si="0"/>
        <v/>
      </c>
      <c r="C59" s="105" t="str">
        <f>IF(E59="","",VLOOKUP(E59,コード!$D$2:$F$351,3,0))</f>
        <v/>
      </c>
      <c r="D59" s="1"/>
      <c r="E59" s="1"/>
      <c r="F59" s="1"/>
      <c r="G59" s="1"/>
      <c r="H59" s="1"/>
      <c r="I59" s="4"/>
      <c r="J59" s="1"/>
      <c r="K59" s="1"/>
    </row>
    <row r="60" spans="1:11">
      <c r="A60" s="1">
        <v>54</v>
      </c>
      <c r="B60" s="104" t="str">
        <f t="shared" si="0"/>
        <v/>
      </c>
      <c r="C60" s="105" t="str">
        <f>IF(E60="","",VLOOKUP(E60,コード!$D$2:$F$351,3,0))</f>
        <v/>
      </c>
      <c r="D60" s="1"/>
      <c r="E60" s="1"/>
      <c r="F60" s="1"/>
      <c r="G60" s="1"/>
      <c r="H60" s="1"/>
      <c r="I60" s="4"/>
      <c r="J60" s="1"/>
      <c r="K60" s="1"/>
    </row>
    <row r="61" spans="1:11">
      <c r="A61" s="1">
        <v>55</v>
      </c>
      <c r="B61" s="104" t="str">
        <f t="shared" si="0"/>
        <v/>
      </c>
      <c r="C61" s="105" t="str">
        <f>IF(E61="","",VLOOKUP(E61,コード!$D$2:$F$351,3,0))</f>
        <v/>
      </c>
      <c r="D61" s="1"/>
      <c r="E61" s="1"/>
      <c r="F61" s="1"/>
      <c r="G61" s="1"/>
      <c r="H61" s="1"/>
      <c r="I61" s="4"/>
      <c r="J61" s="1"/>
      <c r="K61" s="1"/>
    </row>
    <row r="62" spans="1:11">
      <c r="A62" s="1">
        <v>56</v>
      </c>
      <c r="B62" s="104" t="str">
        <f t="shared" si="0"/>
        <v/>
      </c>
      <c r="C62" s="105" t="str">
        <f>IF(E62="","",VLOOKUP(E62,コード!$D$2:$F$351,3,0))</f>
        <v/>
      </c>
      <c r="D62" s="1"/>
      <c r="E62" s="1"/>
      <c r="F62" s="1"/>
      <c r="G62" s="1"/>
      <c r="H62" s="1"/>
      <c r="I62" s="4"/>
      <c r="J62" s="1"/>
      <c r="K62" s="1"/>
    </row>
    <row r="63" spans="1:11">
      <c r="A63" s="1">
        <v>57</v>
      </c>
      <c r="B63" s="104" t="str">
        <f t="shared" si="0"/>
        <v/>
      </c>
      <c r="C63" s="105" t="str">
        <f>IF(E63="","",VLOOKUP(E63,コード!$D$2:$F$351,3,0))</f>
        <v/>
      </c>
      <c r="D63" s="1"/>
      <c r="E63" s="1"/>
      <c r="F63" s="1"/>
      <c r="G63" s="1"/>
      <c r="H63" s="1"/>
      <c r="I63" s="4"/>
      <c r="J63" s="1"/>
      <c r="K63" s="1"/>
    </row>
    <row r="64" spans="1:11">
      <c r="A64" s="1">
        <v>58</v>
      </c>
      <c r="B64" s="104" t="str">
        <f t="shared" si="0"/>
        <v/>
      </c>
      <c r="C64" s="105" t="str">
        <f>IF(E64="","",VLOOKUP(E64,コード!$D$2:$F$351,3,0))</f>
        <v/>
      </c>
      <c r="D64" s="1"/>
      <c r="E64" s="1"/>
      <c r="F64" s="1"/>
      <c r="G64" s="1"/>
      <c r="H64" s="1"/>
      <c r="I64" s="4"/>
      <c r="J64" s="1"/>
      <c r="K64" s="1"/>
    </row>
    <row r="65" spans="1:11">
      <c r="A65" s="1">
        <v>59</v>
      </c>
      <c r="B65" s="104" t="str">
        <f t="shared" si="0"/>
        <v/>
      </c>
      <c r="C65" s="105" t="str">
        <f>IF(E65="","",VLOOKUP(E65,コード!$D$2:$F$351,3,0))</f>
        <v/>
      </c>
      <c r="D65" s="1"/>
      <c r="E65" s="1"/>
      <c r="F65" s="1"/>
      <c r="G65" s="1"/>
      <c r="H65" s="1"/>
      <c r="I65" s="4"/>
      <c r="J65" s="1"/>
      <c r="K65" s="1"/>
    </row>
    <row r="66" spans="1:11">
      <c r="A66" s="1">
        <v>60</v>
      </c>
      <c r="B66" s="104" t="str">
        <f t="shared" si="0"/>
        <v/>
      </c>
      <c r="C66" s="105" t="str">
        <f>IF(E66="","",VLOOKUP(E66,コード!$D$2:$F$351,3,0))</f>
        <v/>
      </c>
      <c r="D66" s="1"/>
      <c r="E66" s="1"/>
      <c r="F66" s="1"/>
      <c r="G66" s="1"/>
      <c r="H66" s="1"/>
      <c r="I66" s="4"/>
      <c r="J66" s="1"/>
      <c r="K66" s="1"/>
    </row>
    <row r="67" spans="1:11">
      <c r="A67" s="1">
        <v>61</v>
      </c>
      <c r="B67" s="104" t="str">
        <f t="shared" si="0"/>
        <v/>
      </c>
      <c r="C67" s="105" t="str">
        <f>IF(E67="","",VLOOKUP(E67,コード!$D$2:$F$351,3,0))</f>
        <v/>
      </c>
      <c r="D67" s="1"/>
      <c r="E67" s="1"/>
      <c r="F67" s="1"/>
      <c r="G67" s="1"/>
      <c r="H67" s="1"/>
      <c r="I67" s="4"/>
      <c r="J67" s="1"/>
      <c r="K67" s="1"/>
    </row>
    <row r="68" spans="1:11">
      <c r="A68" s="1">
        <v>62</v>
      </c>
      <c r="B68" s="104" t="str">
        <f t="shared" si="0"/>
        <v/>
      </c>
      <c r="C68" s="105" t="str">
        <f>IF(E68="","",VLOOKUP(E68,コード!$D$2:$F$351,3,0))</f>
        <v/>
      </c>
      <c r="D68" s="1"/>
      <c r="E68" s="1"/>
      <c r="F68" s="1"/>
      <c r="G68" s="1"/>
      <c r="H68" s="1"/>
      <c r="I68" s="4"/>
      <c r="J68" s="1"/>
      <c r="K68" s="1"/>
    </row>
    <row r="69" spans="1:11">
      <c r="A69" s="1">
        <v>63</v>
      </c>
      <c r="B69" s="104" t="str">
        <f t="shared" si="0"/>
        <v/>
      </c>
      <c r="C69" s="105" t="str">
        <f>IF(E69="","",VLOOKUP(E69,コード!$D$2:$F$351,3,0))</f>
        <v/>
      </c>
      <c r="D69" s="1"/>
      <c r="E69" s="1"/>
      <c r="F69" s="1"/>
      <c r="G69" s="1"/>
      <c r="H69" s="1"/>
      <c r="I69" s="4"/>
      <c r="J69" s="1"/>
      <c r="K69" s="1"/>
    </row>
    <row r="70" spans="1:11">
      <c r="A70" s="1">
        <v>64</v>
      </c>
      <c r="B70" s="104" t="str">
        <f t="shared" si="0"/>
        <v/>
      </c>
      <c r="C70" s="105" t="str">
        <f>IF(E70="","",VLOOKUP(E70,コード!$D$2:$F$351,3,0))</f>
        <v/>
      </c>
      <c r="D70" s="1"/>
      <c r="E70" s="1"/>
      <c r="F70" s="1"/>
      <c r="G70" s="1"/>
      <c r="H70" s="1"/>
      <c r="I70" s="4"/>
      <c r="J70" s="1"/>
      <c r="K70" s="1"/>
    </row>
    <row r="71" spans="1:11">
      <c r="A71" s="1">
        <v>65</v>
      </c>
      <c r="B71" s="104" t="str">
        <f t="shared" si="0"/>
        <v/>
      </c>
      <c r="C71" s="105" t="str">
        <f>IF(E71="","",VLOOKUP(E71,コード!$D$2:$F$351,3,0))</f>
        <v/>
      </c>
      <c r="D71" s="1"/>
      <c r="E71" s="1"/>
      <c r="F71" s="1"/>
      <c r="G71" s="1"/>
      <c r="H71" s="1"/>
      <c r="I71" s="4"/>
      <c r="J71" s="1"/>
      <c r="K71" s="1"/>
    </row>
    <row r="72" spans="1:11">
      <c r="A72" s="1">
        <v>66</v>
      </c>
      <c r="B72" s="104" t="str">
        <f t="shared" ref="B72:B135" si="1">IF(D72&lt;&gt;"",CHOOSE(D72,"指定","自由"),"")</f>
        <v/>
      </c>
      <c r="C72" s="105" t="str">
        <f>IF(E72="","",VLOOKUP(E72,コード!$D$2:$F$351,3,0))</f>
        <v/>
      </c>
      <c r="D72" s="1"/>
      <c r="E72" s="1"/>
      <c r="F72" s="1"/>
      <c r="G72" s="1"/>
      <c r="H72" s="1"/>
      <c r="I72" s="4"/>
      <c r="J72" s="1"/>
      <c r="K72" s="1"/>
    </row>
    <row r="73" spans="1:11">
      <c r="A73" s="1">
        <v>67</v>
      </c>
      <c r="B73" s="104" t="str">
        <f t="shared" si="1"/>
        <v/>
      </c>
      <c r="C73" s="105" t="str">
        <f>IF(E73="","",VLOOKUP(E73,コード!$D$2:$F$351,3,0))</f>
        <v/>
      </c>
      <c r="D73" s="1"/>
      <c r="E73" s="1"/>
      <c r="F73" s="1"/>
      <c r="G73" s="1"/>
      <c r="H73" s="1"/>
      <c r="I73" s="4"/>
      <c r="J73" s="1"/>
      <c r="K73" s="1"/>
    </row>
    <row r="74" spans="1:11">
      <c r="A74" s="1">
        <v>68</v>
      </c>
      <c r="B74" s="104" t="str">
        <f t="shared" si="1"/>
        <v/>
      </c>
      <c r="C74" s="105" t="str">
        <f>IF(E74="","",VLOOKUP(E74,コード!$D$2:$F$351,3,0))</f>
        <v/>
      </c>
      <c r="D74" s="1"/>
      <c r="E74" s="1"/>
      <c r="F74" s="1"/>
      <c r="G74" s="1"/>
      <c r="H74" s="1"/>
      <c r="I74" s="4"/>
      <c r="J74" s="1"/>
      <c r="K74" s="1"/>
    </row>
    <row r="75" spans="1:11">
      <c r="A75" s="1">
        <v>69</v>
      </c>
      <c r="B75" s="104" t="str">
        <f t="shared" si="1"/>
        <v/>
      </c>
      <c r="C75" s="105" t="str">
        <f>IF(E75="","",VLOOKUP(E75,コード!$D$2:$F$351,3,0))</f>
        <v/>
      </c>
      <c r="D75" s="1"/>
      <c r="E75" s="1"/>
      <c r="F75" s="1"/>
      <c r="G75" s="1"/>
      <c r="H75" s="1"/>
      <c r="I75" s="4"/>
      <c r="J75" s="1"/>
      <c r="K75" s="1"/>
    </row>
    <row r="76" spans="1:11">
      <c r="A76" s="1">
        <v>70</v>
      </c>
      <c r="B76" s="104" t="str">
        <f t="shared" si="1"/>
        <v/>
      </c>
      <c r="C76" s="105" t="str">
        <f>IF(E76="","",VLOOKUP(E76,コード!$D$2:$F$351,3,0))</f>
        <v/>
      </c>
      <c r="D76" s="1"/>
      <c r="E76" s="1"/>
      <c r="F76" s="1"/>
      <c r="G76" s="1"/>
      <c r="H76" s="1"/>
      <c r="I76" s="4"/>
      <c r="J76" s="1"/>
      <c r="K76" s="1"/>
    </row>
    <row r="77" spans="1:11">
      <c r="A77" s="1">
        <v>71</v>
      </c>
      <c r="B77" s="104" t="str">
        <f t="shared" si="1"/>
        <v/>
      </c>
      <c r="C77" s="105" t="str">
        <f>IF(E77="","",VLOOKUP(E77,コード!$D$2:$F$351,3,0))</f>
        <v/>
      </c>
      <c r="D77" s="1"/>
      <c r="E77" s="1"/>
      <c r="F77" s="1"/>
      <c r="G77" s="1"/>
      <c r="H77" s="1"/>
      <c r="I77" s="4"/>
      <c r="J77" s="1"/>
      <c r="K77" s="1"/>
    </row>
    <row r="78" spans="1:11">
      <c r="A78" s="1">
        <v>72</v>
      </c>
      <c r="B78" s="104" t="str">
        <f t="shared" si="1"/>
        <v/>
      </c>
      <c r="C78" s="105" t="str">
        <f>IF(E78="","",VLOOKUP(E78,コード!$D$2:$F$351,3,0))</f>
        <v/>
      </c>
      <c r="D78" s="1"/>
      <c r="E78" s="1"/>
      <c r="F78" s="1"/>
      <c r="G78" s="1"/>
      <c r="H78" s="1"/>
      <c r="I78" s="4"/>
      <c r="J78" s="1"/>
      <c r="K78" s="1"/>
    </row>
    <row r="79" spans="1:11">
      <c r="A79" s="1">
        <v>73</v>
      </c>
      <c r="B79" s="104" t="str">
        <f t="shared" si="1"/>
        <v/>
      </c>
      <c r="C79" s="105" t="str">
        <f>IF(E79="","",VLOOKUP(E79,コード!$D$2:$F$351,3,0))</f>
        <v/>
      </c>
      <c r="D79" s="1"/>
      <c r="E79" s="1"/>
      <c r="F79" s="1"/>
      <c r="G79" s="1"/>
      <c r="H79" s="1"/>
      <c r="I79" s="4"/>
      <c r="J79" s="1"/>
      <c r="K79" s="1"/>
    </row>
    <row r="80" spans="1:11">
      <c r="A80" s="1">
        <v>74</v>
      </c>
      <c r="B80" s="104" t="str">
        <f t="shared" si="1"/>
        <v/>
      </c>
      <c r="C80" s="105" t="str">
        <f>IF(E80="","",VLOOKUP(E80,コード!$D$2:$F$351,3,0))</f>
        <v/>
      </c>
      <c r="D80" s="1"/>
      <c r="E80" s="1"/>
      <c r="F80" s="1"/>
      <c r="G80" s="1"/>
      <c r="H80" s="1"/>
      <c r="I80" s="4"/>
      <c r="J80" s="1"/>
      <c r="K80" s="1"/>
    </row>
    <row r="81" spans="1:11">
      <c r="A81" s="1">
        <v>75</v>
      </c>
      <c r="B81" s="104" t="str">
        <f t="shared" si="1"/>
        <v/>
      </c>
      <c r="C81" s="105" t="str">
        <f>IF(E81="","",VLOOKUP(E81,コード!$D$2:$F$351,3,0))</f>
        <v/>
      </c>
      <c r="D81" s="1"/>
      <c r="E81" s="1"/>
      <c r="F81" s="1"/>
      <c r="G81" s="1"/>
      <c r="H81" s="1"/>
      <c r="I81" s="4"/>
      <c r="J81" s="1"/>
      <c r="K81" s="1"/>
    </row>
    <row r="82" spans="1:11">
      <c r="A82" s="1">
        <v>76</v>
      </c>
      <c r="B82" s="104" t="str">
        <f t="shared" si="1"/>
        <v/>
      </c>
      <c r="C82" s="105" t="str">
        <f>IF(E82="","",VLOOKUP(E82,コード!$D$2:$F$351,3,0))</f>
        <v/>
      </c>
      <c r="D82" s="1"/>
      <c r="E82" s="1"/>
      <c r="F82" s="1"/>
      <c r="G82" s="1"/>
      <c r="H82" s="1"/>
      <c r="I82" s="4"/>
      <c r="J82" s="1"/>
      <c r="K82" s="1"/>
    </row>
    <row r="83" spans="1:11">
      <c r="A83" s="1">
        <v>77</v>
      </c>
      <c r="B83" s="104" t="str">
        <f t="shared" si="1"/>
        <v/>
      </c>
      <c r="C83" s="105" t="str">
        <f>IF(E83="","",VLOOKUP(E83,コード!$D$2:$F$351,3,0))</f>
        <v/>
      </c>
      <c r="D83" s="1"/>
      <c r="E83" s="1"/>
      <c r="F83" s="1"/>
      <c r="G83" s="1"/>
      <c r="H83" s="1"/>
      <c r="I83" s="4"/>
      <c r="J83" s="1"/>
      <c r="K83" s="1"/>
    </row>
    <row r="84" spans="1:11">
      <c r="A84" s="1">
        <v>78</v>
      </c>
      <c r="B84" s="104" t="str">
        <f t="shared" si="1"/>
        <v/>
      </c>
      <c r="C84" s="105" t="str">
        <f>IF(E84="","",VLOOKUP(E84,コード!$D$2:$F$351,3,0))</f>
        <v/>
      </c>
      <c r="D84" s="1"/>
      <c r="E84" s="1"/>
      <c r="F84" s="1"/>
      <c r="G84" s="1"/>
      <c r="H84" s="1"/>
      <c r="I84" s="4"/>
      <c r="J84" s="1"/>
      <c r="K84" s="1"/>
    </row>
    <row r="85" spans="1:11">
      <c r="A85" s="1">
        <v>79</v>
      </c>
      <c r="B85" s="104" t="str">
        <f t="shared" si="1"/>
        <v/>
      </c>
      <c r="C85" s="105" t="str">
        <f>IF(E85="","",VLOOKUP(E85,コード!$D$2:$F$351,3,0))</f>
        <v/>
      </c>
      <c r="D85" s="1"/>
      <c r="E85" s="1"/>
      <c r="F85" s="1"/>
      <c r="G85" s="1"/>
      <c r="H85" s="1"/>
      <c r="I85" s="4"/>
      <c r="J85" s="1"/>
      <c r="K85" s="1"/>
    </row>
    <row r="86" spans="1:11">
      <c r="A86" s="1">
        <v>80</v>
      </c>
      <c r="B86" s="104" t="str">
        <f t="shared" si="1"/>
        <v/>
      </c>
      <c r="C86" s="105" t="str">
        <f>IF(E86="","",VLOOKUP(E86,コード!$D$2:$F$351,3,0))</f>
        <v/>
      </c>
      <c r="D86" s="1"/>
      <c r="E86" s="1"/>
      <c r="F86" s="1"/>
      <c r="G86" s="1"/>
      <c r="H86" s="1"/>
      <c r="I86" s="4"/>
      <c r="J86" s="1"/>
      <c r="K86" s="1"/>
    </row>
    <row r="87" spans="1:11">
      <c r="A87" s="1">
        <v>81</v>
      </c>
      <c r="B87" s="104" t="str">
        <f t="shared" si="1"/>
        <v/>
      </c>
      <c r="C87" s="105" t="str">
        <f>IF(E87="","",VLOOKUP(E87,コード!$D$2:$F$351,3,0))</f>
        <v/>
      </c>
      <c r="D87" s="1"/>
      <c r="E87" s="1"/>
      <c r="F87" s="1"/>
      <c r="G87" s="1"/>
      <c r="H87" s="1"/>
      <c r="I87" s="4"/>
      <c r="J87" s="1"/>
      <c r="K87" s="1"/>
    </row>
    <row r="88" spans="1:11">
      <c r="A88" s="1">
        <v>82</v>
      </c>
      <c r="B88" s="104" t="str">
        <f t="shared" si="1"/>
        <v/>
      </c>
      <c r="C88" s="105" t="str">
        <f>IF(E88="","",VLOOKUP(E88,コード!$D$2:$F$351,3,0))</f>
        <v/>
      </c>
      <c r="D88" s="1"/>
      <c r="E88" s="1"/>
      <c r="F88" s="1"/>
      <c r="G88" s="1"/>
      <c r="H88" s="1"/>
      <c r="I88" s="4"/>
      <c r="J88" s="1"/>
      <c r="K88" s="1"/>
    </row>
    <row r="89" spans="1:11">
      <c r="A89" s="1">
        <v>83</v>
      </c>
      <c r="B89" s="104" t="str">
        <f t="shared" si="1"/>
        <v/>
      </c>
      <c r="C89" s="105" t="str">
        <f>IF(E89="","",VLOOKUP(E89,コード!$D$2:$F$351,3,0))</f>
        <v/>
      </c>
      <c r="D89" s="1"/>
      <c r="E89" s="1"/>
      <c r="F89" s="1"/>
      <c r="G89" s="1"/>
      <c r="H89" s="1"/>
      <c r="I89" s="4"/>
      <c r="J89" s="1"/>
      <c r="K89" s="1"/>
    </row>
    <row r="90" spans="1:11">
      <c r="A90" s="1">
        <v>84</v>
      </c>
      <c r="B90" s="104" t="str">
        <f t="shared" si="1"/>
        <v/>
      </c>
      <c r="C90" s="105" t="str">
        <f>IF(E90="","",VLOOKUP(E90,コード!$D$2:$F$351,3,0))</f>
        <v/>
      </c>
      <c r="D90" s="1"/>
      <c r="E90" s="1"/>
      <c r="F90" s="1"/>
      <c r="G90" s="1"/>
      <c r="H90" s="1"/>
      <c r="I90" s="4"/>
      <c r="J90" s="1"/>
      <c r="K90" s="1"/>
    </row>
    <row r="91" spans="1:11">
      <c r="A91" s="1">
        <v>85</v>
      </c>
      <c r="B91" s="104" t="str">
        <f t="shared" si="1"/>
        <v/>
      </c>
      <c r="C91" s="105" t="str">
        <f>IF(E91="","",VLOOKUP(E91,コード!$D$2:$F$351,3,0))</f>
        <v/>
      </c>
      <c r="D91" s="1"/>
      <c r="E91" s="1"/>
      <c r="F91" s="1"/>
      <c r="G91" s="1"/>
      <c r="H91" s="1"/>
      <c r="I91" s="4"/>
      <c r="J91" s="1"/>
      <c r="K91" s="1"/>
    </row>
    <row r="92" spans="1:11">
      <c r="A92" s="1">
        <v>86</v>
      </c>
      <c r="B92" s="104" t="str">
        <f t="shared" si="1"/>
        <v/>
      </c>
      <c r="C92" s="105" t="str">
        <f>IF(E92="","",VLOOKUP(E92,コード!$D$2:$F$351,3,0))</f>
        <v/>
      </c>
      <c r="D92" s="1"/>
      <c r="E92" s="1"/>
      <c r="F92" s="1"/>
      <c r="G92" s="1"/>
      <c r="H92" s="1"/>
      <c r="I92" s="4"/>
      <c r="J92" s="1"/>
      <c r="K92" s="1"/>
    </row>
    <row r="93" spans="1:11">
      <c r="A93" s="1">
        <v>87</v>
      </c>
      <c r="B93" s="104" t="str">
        <f t="shared" si="1"/>
        <v/>
      </c>
      <c r="C93" s="105" t="str">
        <f>IF(E93="","",VLOOKUP(E93,コード!$D$2:$F$351,3,0))</f>
        <v/>
      </c>
      <c r="D93" s="1"/>
      <c r="E93" s="1"/>
      <c r="F93" s="1"/>
      <c r="G93" s="1"/>
      <c r="H93" s="1"/>
      <c r="I93" s="4"/>
      <c r="J93" s="1"/>
      <c r="K93" s="1"/>
    </row>
    <row r="94" spans="1:11">
      <c r="A94" s="1">
        <v>88</v>
      </c>
      <c r="B94" s="104" t="str">
        <f t="shared" si="1"/>
        <v/>
      </c>
      <c r="C94" s="105" t="str">
        <f>IF(E94="","",VLOOKUP(E94,コード!$D$2:$F$351,3,0))</f>
        <v/>
      </c>
      <c r="D94" s="1"/>
      <c r="E94" s="1"/>
      <c r="F94" s="1"/>
      <c r="G94" s="1"/>
      <c r="H94" s="1"/>
      <c r="I94" s="4"/>
      <c r="J94" s="1"/>
      <c r="K94" s="1"/>
    </row>
    <row r="95" spans="1:11">
      <c r="A95" s="1">
        <v>89</v>
      </c>
      <c r="B95" s="104" t="str">
        <f t="shared" si="1"/>
        <v/>
      </c>
      <c r="C95" s="105" t="str">
        <f>IF(E95="","",VLOOKUP(E95,コード!$D$2:$F$351,3,0))</f>
        <v/>
      </c>
      <c r="D95" s="1"/>
      <c r="E95" s="1"/>
      <c r="F95" s="1"/>
      <c r="G95" s="1"/>
      <c r="H95" s="1"/>
      <c r="I95" s="4"/>
      <c r="J95" s="1"/>
      <c r="K95" s="1"/>
    </row>
    <row r="96" spans="1:11">
      <c r="A96" s="1">
        <v>90</v>
      </c>
      <c r="B96" s="104" t="str">
        <f t="shared" si="1"/>
        <v/>
      </c>
      <c r="C96" s="105" t="str">
        <f>IF(E96="","",VLOOKUP(E96,コード!$D$2:$F$351,3,0))</f>
        <v/>
      </c>
      <c r="D96" s="1"/>
      <c r="E96" s="1"/>
      <c r="F96" s="1"/>
      <c r="G96" s="1"/>
      <c r="H96" s="1"/>
      <c r="I96" s="4"/>
      <c r="J96" s="1"/>
      <c r="K96" s="1"/>
    </row>
    <row r="97" spans="1:11">
      <c r="A97" s="1">
        <v>91</v>
      </c>
      <c r="B97" s="104" t="str">
        <f t="shared" si="1"/>
        <v/>
      </c>
      <c r="C97" s="105" t="str">
        <f>IF(E97="","",VLOOKUP(E97,コード!$D$2:$F$351,3,0))</f>
        <v/>
      </c>
      <c r="D97" s="1"/>
      <c r="E97" s="1"/>
      <c r="F97" s="1"/>
      <c r="G97" s="1"/>
      <c r="H97" s="1"/>
      <c r="I97" s="4"/>
      <c r="J97" s="1"/>
      <c r="K97" s="1"/>
    </row>
    <row r="98" spans="1:11">
      <c r="A98" s="1">
        <v>92</v>
      </c>
      <c r="B98" s="104" t="str">
        <f t="shared" si="1"/>
        <v/>
      </c>
      <c r="C98" s="105" t="str">
        <f>IF(E98="","",VLOOKUP(E98,コード!$D$2:$F$351,3,0))</f>
        <v/>
      </c>
      <c r="D98" s="1"/>
      <c r="E98" s="1"/>
      <c r="F98" s="1"/>
      <c r="G98" s="1"/>
      <c r="H98" s="1"/>
      <c r="I98" s="4"/>
      <c r="J98" s="1"/>
      <c r="K98" s="1"/>
    </row>
    <row r="99" spans="1:11">
      <c r="A99" s="1">
        <v>93</v>
      </c>
      <c r="B99" s="104" t="str">
        <f t="shared" si="1"/>
        <v/>
      </c>
      <c r="C99" s="105" t="str">
        <f>IF(E99="","",VLOOKUP(E99,コード!$D$2:$F$351,3,0))</f>
        <v/>
      </c>
      <c r="D99" s="1"/>
      <c r="E99" s="1"/>
      <c r="F99" s="1"/>
      <c r="G99" s="1"/>
      <c r="H99" s="1"/>
      <c r="I99" s="4"/>
      <c r="J99" s="1"/>
      <c r="K99" s="1"/>
    </row>
    <row r="100" spans="1:11">
      <c r="A100" s="1">
        <v>94</v>
      </c>
      <c r="B100" s="104" t="str">
        <f t="shared" si="1"/>
        <v/>
      </c>
      <c r="C100" s="105" t="str">
        <f>IF(E100="","",VLOOKUP(E100,コード!$D$2:$F$351,3,0))</f>
        <v/>
      </c>
      <c r="D100" s="1"/>
      <c r="E100" s="1"/>
      <c r="F100" s="1"/>
      <c r="G100" s="1"/>
      <c r="H100" s="1"/>
      <c r="I100" s="4"/>
      <c r="J100" s="1"/>
      <c r="K100" s="1"/>
    </row>
    <row r="101" spans="1:11">
      <c r="A101" s="1">
        <v>95</v>
      </c>
      <c r="B101" s="104" t="str">
        <f t="shared" si="1"/>
        <v/>
      </c>
      <c r="C101" s="105" t="str">
        <f>IF(E101="","",VLOOKUP(E101,コード!$D$2:$F$351,3,0))</f>
        <v/>
      </c>
      <c r="D101" s="1"/>
      <c r="E101" s="1"/>
      <c r="F101" s="1"/>
      <c r="G101" s="1"/>
      <c r="H101" s="1"/>
      <c r="I101" s="4"/>
      <c r="J101" s="1"/>
      <c r="K101" s="1"/>
    </row>
    <row r="102" spans="1:11">
      <c r="A102" s="1">
        <v>96</v>
      </c>
      <c r="B102" s="104" t="str">
        <f t="shared" si="1"/>
        <v/>
      </c>
      <c r="C102" s="105" t="str">
        <f>IF(E102="","",VLOOKUP(E102,コード!$D$2:$F$351,3,0))</f>
        <v/>
      </c>
      <c r="D102" s="1"/>
      <c r="E102" s="1"/>
      <c r="F102" s="1"/>
      <c r="G102" s="1"/>
      <c r="H102" s="1"/>
      <c r="I102" s="4"/>
      <c r="J102" s="1"/>
      <c r="K102" s="1"/>
    </row>
    <row r="103" spans="1:11">
      <c r="A103" s="1">
        <v>97</v>
      </c>
      <c r="B103" s="104" t="str">
        <f t="shared" si="1"/>
        <v/>
      </c>
      <c r="C103" s="105" t="str">
        <f>IF(E103="","",VLOOKUP(E103,コード!$D$2:$F$351,3,0))</f>
        <v/>
      </c>
      <c r="D103" s="1"/>
      <c r="E103" s="1"/>
      <c r="F103" s="1"/>
      <c r="G103" s="1"/>
      <c r="H103" s="1"/>
      <c r="I103" s="4"/>
      <c r="J103" s="1"/>
      <c r="K103" s="1"/>
    </row>
    <row r="104" spans="1:11">
      <c r="A104" s="1">
        <v>98</v>
      </c>
      <c r="B104" s="104" t="str">
        <f t="shared" si="1"/>
        <v/>
      </c>
      <c r="C104" s="105" t="str">
        <f>IF(E104="","",VLOOKUP(E104,コード!$D$2:$F$351,3,0))</f>
        <v/>
      </c>
      <c r="D104" s="1"/>
      <c r="E104" s="1"/>
      <c r="F104" s="1"/>
      <c r="G104" s="1"/>
      <c r="H104" s="1"/>
      <c r="I104" s="4"/>
      <c r="J104" s="1"/>
      <c r="K104" s="1"/>
    </row>
    <row r="105" spans="1:11">
      <c r="A105" s="1">
        <v>99</v>
      </c>
      <c r="B105" s="104" t="str">
        <f t="shared" si="1"/>
        <v/>
      </c>
      <c r="C105" s="105" t="str">
        <f>IF(E105="","",VLOOKUP(E105,コード!$D$2:$F$351,3,0))</f>
        <v/>
      </c>
      <c r="D105" s="1"/>
      <c r="E105" s="1"/>
      <c r="F105" s="1"/>
      <c r="G105" s="1"/>
      <c r="H105" s="1"/>
      <c r="I105" s="4"/>
      <c r="J105" s="1"/>
      <c r="K105" s="1"/>
    </row>
    <row r="106" spans="1:11">
      <c r="A106" s="1">
        <v>100</v>
      </c>
      <c r="B106" s="104" t="str">
        <f t="shared" si="1"/>
        <v/>
      </c>
      <c r="C106" s="105" t="str">
        <f>IF(E106="","",VLOOKUP(E106,コード!$D$2:$F$351,3,0))</f>
        <v/>
      </c>
      <c r="D106" s="1"/>
      <c r="E106" s="1"/>
      <c r="F106" s="1"/>
      <c r="G106" s="1"/>
      <c r="H106" s="1"/>
      <c r="I106" s="4"/>
      <c r="J106" s="1"/>
      <c r="K106" s="1"/>
    </row>
    <row r="107" spans="1:11">
      <c r="A107" s="1">
        <v>101</v>
      </c>
      <c r="B107" s="104" t="str">
        <f t="shared" si="1"/>
        <v/>
      </c>
      <c r="C107" s="105" t="str">
        <f>IF(E107="","",VLOOKUP(E107,コード!$D$2:$F$351,3,0))</f>
        <v/>
      </c>
      <c r="D107" s="1"/>
      <c r="E107" s="1"/>
      <c r="F107" s="1"/>
      <c r="G107" s="1"/>
      <c r="H107" s="1"/>
      <c r="I107" s="4"/>
      <c r="J107" s="1"/>
      <c r="K107" s="1"/>
    </row>
    <row r="108" spans="1:11">
      <c r="A108" s="1">
        <v>102</v>
      </c>
      <c r="B108" s="104" t="str">
        <f t="shared" si="1"/>
        <v/>
      </c>
      <c r="C108" s="105" t="str">
        <f>IF(E108="","",VLOOKUP(E108,コード!$D$2:$F$351,3,0))</f>
        <v/>
      </c>
      <c r="D108" s="1"/>
      <c r="E108" s="1"/>
      <c r="F108" s="1"/>
      <c r="G108" s="1"/>
      <c r="H108" s="1"/>
      <c r="I108" s="4"/>
      <c r="J108" s="1"/>
      <c r="K108" s="1"/>
    </row>
    <row r="109" spans="1:11">
      <c r="A109" s="1">
        <v>103</v>
      </c>
      <c r="B109" s="104" t="str">
        <f t="shared" si="1"/>
        <v/>
      </c>
      <c r="C109" s="105" t="str">
        <f>IF(E109="","",VLOOKUP(E109,コード!$D$2:$F$351,3,0))</f>
        <v/>
      </c>
      <c r="D109" s="1"/>
      <c r="E109" s="1"/>
      <c r="F109" s="1"/>
      <c r="G109" s="1"/>
      <c r="H109" s="1"/>
      <c r="I109" s="4"/>
      <c r="J109" s="1"/>
      <c r="K109" s="1"/>
    </row>
    <row r="110" spans="1:11">
      <c r="A110" s="1">
        <v>104</v>
      </c>
      <c r="B110" s="104" t="str">
        <f t="shared" si="1"/>
        <v/>
      </c>
      <c r="C110" s="105" t="str">
        <f>IF(E110="","",VLOOKUP(E110,コード!$D$2:$F$351,3,0))</f>
        <v/>
      </c>
      <c r="D110" s="1"/>
      <c r="E110" s="1"/>
      <c r="F110" s="1"/>
      <c r="G110" s="1"/>
      <c r="H110" s="1"/>
      <c r="I110" s="4"/>
      <c r="J110" s="1"/>
      <c r="K110" s="1"/>
    </row>
    <row r="111" spans="1:11">
      <c r="A111" s="1">
        <v>105</v>
      </c>
      <c r="B111" s="104" t="str">
        <f t="shared" si="1"/>
        <v/>
      </c>
      <c r="C111" s="105" t="str">
        <f>IF(E111="","",VLOOKUP(E111,コード!$D$2:$F$351,3,0))</f>
        <v/>
      </c>
      <c r="D111" s="1"/>
      <c r="E111" s="1"/>
      <c r="F111" s="1"/>
      <c r="G111" s="1"/>
      <c r="H111" s="1"/>
      <c r="I111" s="4"/>
      <c r="J111" s="1"/>
      <c r="K111" s="1"/>
    </row>
    <row r="112" spans="1:11">
      <c r="A112" s="1">
        <v>106</v>
      </c>
      <c r="B112" s="104" t="str">
        <f t="shared" si="1"/>
        <v/>
      </c>
      <c r="C112" s="105" t="str">
        <f>IF(E112="","",VLOOKUP(E112,コード!$D$2:$F$351,3,0))</f>
        <v/>
      </c>
      <c r="D112" s="1"/>
      <c r="E112" s="1"/>
      <c r="F112" s="1"/>
      <c r="G112" s="1"/>
      <c r="H112" s="1"/>
      <c r="I112" s="4"/>
      <c r="J112" s="1"/>
      <c r="K112" s="1"/>
    </row>
    <row r="113" spans="1:11">
      <c r="A113" s="1">
        <v>107</v>
      </c>
      <c r="B113" s="104" t="str">
        <f t="shared" si="1"/>
        <v/>
      </c>
      <c r="C113" s="105" t="str">
        <f>IF(E113="","",VLOOKUP(E113,コード!$D$2:$F$351,3,0))</f>
        <v/>
      </c>
      <c r="D113" s="1"/>
      <c r="E113" s="1"/>
      <c r="F113" s="1"/>
      <c r="G113" s="1"/>
      <c r="H113" s="1"/>
      <c r="I113" s="4"/>
      <c r="J113" s="1"/>
      <c r="K113" s="1"/>
    </row>
    <row r="114" spans="1:11">
      <c r="A114" s="1">
        <v>108</v>
      </c>
      <c r="B114" s="104" t="str">
        <f t="shared" si="1"/>
        <v/>
      </c>
      <c r="C114" s="105" t="str">
        <f>IF(E114="","",VLOOKUP(E114,コード!$D$2:$F$351,3,0))</f>
        <v/>
      </c>
      <c r="D114" s="1"/>
      <c r="E114" s="1"/>
      <c r="F114" s="1"/>
      <c r="G114" s="1"/>
      <c r="H114" s="1"/>
      <c r="I114" s="4"/>
      <c r="J114" s="1"/>
      <c r="K114" s="1"/>
    </row>
    <row r="115" spans="1:11">
      <c r="A115" s="1">
        <v>109</v>
      </c>
      <c r="B115" s="104" t="str">
        <f t="shared" si="1"/>
        <v/>
      </c>
      <c r="C115" s="105" t="str">
        <f>IF(E115="","",VLOOKUP(E115,コード!$D$2:$F$351,3,0))</f>
        <v/>
      </c>
      <c r="D115" s="1"/>
      <c r="E115" s="1"/>
      <c r="F115" s="1"/>
      <c r="G115" s="1"/>
      <c r="H115" s="1"/>
      <c r="I115" s="4"/>
      <c r="J115" s="1"/>
      <c r="K115" s="1"/>
    </row>
    <row r="116" spans="1:11">
      <c r="A116" s="1">
        <v>110</v>
      </c>
      <c r="B116" s="104" t="str">
        <f t="shared" si="1"/>
        <v/>
      </c>
      <c r="C116" s="105" t="str">
        <f>IF(E116="","",VLOOKUP(E116,コード!$D$2:$F$351,3,0))</f>
        <v/>
      </c>
      <c r="D116" s="1"/>
      <c r="E116" s="1"/>
      <c r="F116" s="1"/>
      <c r="G116" s="1"/>
      <c r="H116" s="1"/>
      <c r="I116" s="4"/>
      <c r="J116" s="1"/>
      <c r="K116" s="1"/>
    </row>
    <row r="117" spans="1:11">
      <c r="A117" s="1">
        <v>111</v>
      </c>
      <c r="B117" s="104" t="str">
        <f t="shared" si="1"/>
        <v/>
      </c>
      <c r="C117" s="105" t="str">
        <f>IF(E117="","",VLOOKUP(E117,コード!$D$2:$F$351,3,0))</f>
        <v/>
      </c>
      <c r="D117" s="1"/>
      <c r="E117" s="1"/>
      <c r="F117" s="1"/>
      <c r="G117" s="1"/>
      <c r="H117" s="1"/>
      <c r="I117" s="4"/>
      <c r="J117" s="1"/>
      <c r="K117" s="1"/>
    </row>
    <row r="118" spans="1:11">
      <c r="A118" s="1">
        <v>112</v>
      </c>
      <c r="B118" s="104" t="str">
        <f t="shared" si="1"/>
        <v/>
      </c>
      <c r="C118" s="105" t="str">
        <f>IF(E118="","",VLOOKUP(E118,コード!$D$2:$F$351,3,0))</f>
        <v/>
      </c>
      <c r="D118" s="1"/>
      <c r="E118" s="1"/>
      <c r="F118" s="1"/>
      <c r="G118" s="1"/>
      <c r="H118" s="1"/>
      <c r="I118" s="4"/>
      <c r="J118" s="1"/>
      <c r="K118" s="1"/>
    </row>
    <row r="119" spans="1:11">
      <c r="A119" s="1">
        <v>113</v>
      </c>
      <c r="B119" s="104" t="str">
        <f t="shared" si="1"/>
        <v/>
      </c>
      <c r="C119" s="105" t="str">
        <f>IF(E119="","",VLOOKUP(E119,コード!$D$2:$F$351,3,0))</f>
        <v/>
      </c>
      <c r="D119" s="1"/>
      <c r="E119" s="1"/>
      <c r="F119" s="1"/>
      <c r="G119" s="1"/>
      <c r="H119" s="1"/>
      <c r="I119" s="4"/>
      <c r="J119" s="1"/>
      <c r="K119" s="1"/>
    </row>
    <row r="120" spans="1:11">
      <c r="A120" s="1">
        <v>114</v>
      </c>
      <c r="B120" s="104" t="str">
        <f t="shared" si="1"/>
        <v/>
      </c>
      <c r="C120" s="105" t="str">
        <f>IF(E120="","",VLOOKUP(E120,コード!$D$2:$F$351,3,0))</f>
        <v/>
      </c>
      <c r="D120" s="1"/>
      <c r="E120" s="1"/>
      <c r="F120" s="1"/>
      <c r="G120" s="1"/>
      <c r="H120" s="1"/>
      <c r="I120" s="4"/>
      <c r="J120" s="1"/>
      <c r="K120" s="1"/>
    </row>
    <row r="121" spans="1:11">
      <c r="A121" s="1">
        <v>115</v>
      </c>
      <c r="B121" s="104" t="str">
        <f t="shared" si="1"/>
        <v/>
      </c>
      <c r="C121" s="105" t="str">
        <f>IF(E121="","",VLOOKUP(E121,コード!$D$2:$F$351,3,0))</f>
        <v/>
      </c>
      <c r="D121" s="1"/>
      <c r="E121" s="1"/>
      <c r="F121" s="1"/>
      <c r="G121" s="1"/>
      <c r="H121" s="1"/>
      <c r="I121" s="4"/>
      <c r="J121" s="1"/>
      <c r="K121" s="1"/>
    </row>
    <row r="122" spans="1:11">
      <c r="A122" s="1">
        <v>116</v>
      </c>
      <c r="B122" s="104" t="str">
        <f t="shared" si="1"/>
        <v/>
      </c>
      <c r="C122" s="105" t="str">
        <f>IF(E122="","",VLOOKUP(E122,コード!$D$2:$F$351,3,0))</f>
        <v/>
      </c>
      <c r="D122" s="1"/>
      <c r="E122" s="1"/>
      <c r="F122" s="1"/>
      <c r="G122" s="1"/>
      <c r="H122" s="1"/>
      <c r="I122" s="4"/>
      <c r="J122" s="1"/>
      <c r="K122" s="1"/>
    </row>
    <row r="123" spans="1:11">
      <c r="A123" s="1">
        <v>117</v>
      </c>
      <c r="B123" s="104" t="str">
        <f t="shared" si="1"/>
        <v/>
      </c>
      <c r="C123" s="105" t="str">
        <f>IF(E123="","",VLOOKUP(E123,コード!$D$2:$F$351,3,0))</f>
        <v/>
      </c>
      <c r="D123" s="1"/>
      <c r="E123" s="1"/>
      <c r="F123" s="1"/>
      <c r="G123" s="1"/>
      <c r="H123" s="1"/>
      <c r="I123" s="4"/>
      <c r="J123" s="1"/>
      <c r="K123" s="1"/>
    </row>
    <row r="124" spans="1:11">
      <c r="A124" s="1">
        <v>118</v>
      </c>
      <c r="B124" s="104" t="str">
        <f t="shared" si="1"/>
        <v/>
      </c>
      <c r="C124" s="105" t="str">
        <f>IF(E124="","",VLOOKUP(E124,コード!$D$2:$F$351,3,0))</f>
        <v/>
      </c>
      <c r="D124" s="1"/>
      <c r="E124" s="1"/>
      <c r="F124" s="1"/>
      <c r="G124" s="1"/>
      <c r="H124" s="1"/>
      <c r="I124" s="4"/>
      <c r="J124" s="1"/>
      <c r="K124" s="1"/>
    </row>
    <row r="125" spans="1:11">
      <c r="A125" s="1">
        <v>119</v>
      </c>
      <c r="B125" s="104" t="str">
        <f t="shared" si="1"/>
        <v/>
      </c>
      <c r="C125" s="105" t="str">
        <f>IF(E125="","",VLOOKUP(E125,コード!$D$2:$F$351,3,0))</f>
        <v/>
      </c>
      <c r="D125" s="1"/>
      <c r="E125" s="1"/>
      <c r="F125" s="1"/>
      <c r="G125" s="1"/>
      <c r="H125" s="1"/>
      <c r="I125" s="4"/>
      <c r="J125" s="1"/>
      <c r="K125" s="1"/>
    </row>
    <row r="126" spans="1:11">
      <c r="A126" s="1">
        <v>120</v>
      </c>
      <c r="B126" s="104" t="str">
        <f t="shared" si="1"/>
        <v/>
      </c>
      <c r="C126" s="105" t="str">
        <f>IF(E126="","",VLOOKUP(E126,コード!$D$2:$F$351,3,0))</f>
        <v/>
      </c>
      <c r="D126" s="1"/>
      <c r="E126" s="1"/>
      <c r="F126" s="1"/>
      <c r="G126" s="1"/>
      <c r="H126" s="1"/>
      <c r="I126" s="4"/>
      <c r="J126" s="1"/>
      <c r="K126" s="1"/>
    </row>
    <row r="127" spans="1:11">
      <c r="A127" s="1">
        <v>121</v>
      </c>
      <c r="B127" s="104" t="str">
        <f t="shared" si="1"/>
        <v/>
      </c>
      <c r="C127" s="105" t="str">
        <f>IF(E127="","",VLOOKUP(E127,コード!$D$2:$F$351,3,0))</f>
        <v/>
      </c>
      <c r="D127" s="1"/>
      <c r="E127" s="1"/>
      <c r="F127" s="1"/>
      <c r="G127" s="1"/>
      <c r="H127" s="1"/>
      <c r="I127" s="4"/>
      <c r="J127" s="1"/>
      <c r="K127" s="1"/>
    </row>
    <row r="128" spans="1:11">
      <c r="A128" s="1">
        <v>122</v>
      </c>
      <c r="B128" s="104" t="str">
        <f t="shared" si="1"/>
        <v/>
      </c>
      <c r="C128" s="105" t="str">
        <f>IF(E128="","",VLOOKUP(E128,コード!$D$2:$F$351,3,0))</f>
        <v/>
      </c>
      <c r="D128" s="1"/>
      <c r="E128" s="1"/>
      <c r="F128" s="1"/>
      <c r="G128" s="1"/>
      <c r="H128" s="1"/>
      <c r="I128" s="4"/>
      <c r="J128" s="1"/>
      <c r="K128" s="1"/>
    </row>
    <row r="129" spans="1:11">
      <c r="A129" s="1">
        <v>123</v>
      </c>
      <c r="B129" s="104" t="str">
        <f t="shared" si="1"/>
        <v/>
      </c>
      <c r="C129" s="105" t="str">
        <f>IF(E129="","",VLOOKUP(E129,コード!$D$2:$F$351,3,0))</f>
        <v/>
      </c>
      <c r="D129" s="1"/>
      <c r="E129" s="1"/>
      <c r="F129" s="1"/>
      <c r="G129" s="1"/>
      <c r="H129" s="1"/>
      <c r="I129" s="4"/>
      <c r="J129" s="1"/>
      <c r="K129" s="1"/>
    </row>
    <row r="130" spans="1:11">
      <c r="A130" s="1">
        <v>124</v>
      </c>
      <c r="B130" s="104" t="str">
        <f t="shared" si="1"/>
        <v/>
      </c>
      <c r="C130" s="105" t="str">
        <f>IF(E130="","",VLOOKUP(E130,コード!$D$2:$F$351,3,0))</f>
        <v/>
      </c>
      <c r="D130" s="1"/>
      <c r="E130" s="1"/>
      <c r="F130" s="1"/>
      <c r="G130" s="1"/>
      <c r="H130" s="1"/>
      <c r="I130" s="4"/>
      <c r="J130" s="1"/>
      <c r="K130" s="1"/>
    </row>
    <row r="131" spans="1:11">
      <c r="A131" s="1">
        <v>125</v>
      </c>
      <c r="B131" s="104" t="str">
        <f t="shared" si="1"/>
        <v/>
      </c>
      <c r="C131" s="105" t="str">
        <f>IF(E131="","",VLOOKUP(E131,コード!$D$2:$F$351,3,0))</f>
        <v/>
      </c>
      <c r="D131" s="1"/>
      <c r="E131" s="1"/>
      <c r="F131" s="1"/>
      <c r="G131" s="1"/>
      <c r="H131" s="1"/>
      <c r="I131" s="4"/>
      <c r="J131" s="1"/>
      <c r="K131" s="1"/>
    </row>
    <row r="132" spans="1:11">
      <c r="A132" s="1">
        <v>126</v>
      </c>
      <c r="B132" s="104" t="str">
        <f t="shared" si="1"/>
        <v/>
      </c>
      <c r="C132" s="105" t="str">
        <f>IF(E132="","",VLOOKUP(E132,コード!$D$2:$F$351,3,0))</f>
        <v/>
      </c>
      <c r="D132" s="1"/>
      <c r="E132" s="1"/>
      <c r="F132" s="1"/>
      <c r="G132" s="1"/>
      <c r="H132" s="1"/>
      <c r="I132" s="4"/>
      <c r="J132" s="1"/>
      <c r="K132" s="1"/>
    </row>
    <row r="133" spans="1:11">
      <c r="A133" s="1">
        <v>127</v>
      </c>
      <c r="B133" s="104" t="str">
        <f t="shared" si="1"/>
        <v/>
      </c>
      <c r="C133" s="105" t="str">
        <f>IF(E133="","",VLOOKUP(E133,コード!$D$2:$F$351,3,0))</f>
        <v/>
      </c>
      <c r="D133" s="1"/>
      <c r="E133" s="1"/>
      <c r="F133" s="1"/>
      <c r="G133" s="1"/>
      <c r="H133" s="1"/>
      <c r="I133" s="4"/>
      <c r="J133" s="1"/>
      <c r="K133" s="1"/>
    </row>
    <row r="134" spans="1:11">
      <c r="A134" s="1">
        <v>128</v>
      </c>
      <c r="B134" s="104" t="str">
        <f t="shared" si="1"/>
        <v/>
      </c>
      <c r="C134" s="105" t="str">
        <f>IF(E134="","",VLOOKUP(E134,コード!$D$2:$F$351,3,0))</f>
        <v/>
      </c>
      <c r="D134" s="1"/>
      <c r="E134" s="1"/>
      <c r="F134" s="1"/>
      <c r="G134" s="1"/>
      <c r="H134" s="1"/>
      <c r="I134" s="4"/>
      <c r="J134" s="1"/>
      <c r="K134" s="1"/>
    </row>
    <row r="135" spans="1:11">
      <c r="A135" s="1">
        <v>129</v>
      </c>
      <c r="B135" s="104" t="str">
        <f t="shared" si="1"/>
        <v/>
      </c>
      <c r="C135" s="105" t="str">
        <f>IF(E135="","",VLOOKUP(E135,コード!$D$2:$F$351,3,0))</f>
        <v/>
      </c>
      <c r="D135" s="1"/>
      <c r="E135" s="1"/>
      <c r="F135" s="1"/>
      <c r="G135" s="1"/>
      <c r="H135" s="1"/>
      <c r="I135" s="4"/>
      <c r="J135" s="1"/>
      <c r="K135" s="1"/>
    </row>
    <row r="136" spans="1:11">
      <c r="A136" s="1">
        <v>130</v>
      </c>
      <c r="B136" s="104" t="str">
        <f t="shared" ref="B136:B199" si="2">IF(D136&lt;&gt;"",CHOOSE(D136,"指定","自由"),"")</f>
        <v/>
      </c>
      <c r="C136" s="105" t="str">
        <f>IF(E136="","",VLOOKUP(E136,コード!$D$2:$F$351,3,0))</f>
        <v/>
      </c>
      <c r="D136" s="1"/>
      <c r="E136" s="1"/>
      <c r="F136" s="1"/>
      <c r="G136" s="1"/>
      <c r="H136" s="1"/>
      <c r="I136" s="4"/>
      <c r="J136" s="1"/>
      <c r="K136" s="1"/>
    </row>
    <row r="137" spans="1:11">
      <c r="A137" s="1">
        <v>131</v>
      </c>
      <c r="B137" s="104" t="str">
        <f t="shared" si="2"/>
        <v/>
      </c>
      <c r="C137" s="105" t="str">
        <f>IF(E137="","",VLOOKUP(E137,コード!$D$2:$F$351,3,0))</f>
        <v/>
      </c>
      <c r="D137" s="1"/>
      <c r="E137" s="1"/>
      <c r="F137" s="1"/>
      <c r="G137" s="1"/>
      <c r="H137" s="1"/>
      <c r="I137" s="4"/>
      <c r="J137" s="1"/>
      <c r="K137" s="1"/>
    </row>
    <row r="138" spans="1:11">
      <c r="A138" s="1">
        <v>132</v>
      </c>
      <c r="B138" s="104" t="str">
        <f t="shared" si="2"/>
        <v/>
      </c>
      <c r="C138" s="105" t="str">
        <f>IF(E138="","",VLOOKUP(E138,コード!$D$2:$F$351,3,0))</f>
        <v/>
      </c>
      <c r="D138" s="1"/>
      <c r="E138" s="1"/>
      <c r="F138" s="1"/>
      <c r="G138" s="1"/>
      <c r="H138" s="1"/>
      <c r="I138" s="4"/>
      <c r="J138" s="1"/>
      <c r="K138" s="1"/>
    </row>
    <row r="139" spans="1:11">
      <c r="A139" s="1">
        <v>133</v>
      </c>
      <c r="B139" s="104" t="str">
        <f t="shared" si="2"/>
        <v/>
      </c>
      <c r="C139" s="105" t="str">
        <f>IF(E139="","",VLOOKUP(E139,コード!$D$2:$F$351,3,0))</f>
        <v/>
      </c>
      <c r="D139" s="1"/>
      <c r="E139" s="1"/>
      <c r="F139" s="1"/>
      <c r="G139" s="1"/>
      <c r="H139" s="1"/>
      <c r="I139" s="4"/>
      <c r="J139" s="1"/>
      <c r="K139" s="1"/>
    </row>
    <row r="140" spans="1:11">
      <c r="A140" s="1">
        <v>134</v>
      </c>
      <c r="B140" s="104" t="str">
        <f t="shared" si="2"/>
        <v/>
      </c>
      <c r="C140" s="105" t="str">
        <f>IF(E140="","",VLOOKUP(E140,コード!$D$2:$F$351,3,0))</f>
        <v/>
      </c>
      <c r="D140" s="1"/>
      <c r="E140" s="1"/>
      <c r="F140" s="1"/>
      <c r="G140" s="1"/>
      <c r="H140" s="1"/>
      <c r="I140" s="4"/>
      <c r="J140" s="1"/>
      <c r="K140" s="1"/>
    </row>
    <row r="141" spans="1:11">
      <c r="A141" s="1">
        <v>135</v>
      </c>
      <c r="B141" s="104" t="str">
        <f t="shared" si="2"/>
        <v/>
      </c>
      <c r="C141" s="105" t="str">
        <f>IF(E141="","",VLOOKUP(E141,コード!$D$2:$F$351,3,0))</f>
        <v/>
      </c>
      <c r="D141" s="1"/>
      <c r="E141" s="1"/>
      <c r="F141" s="1"/>
      <c r="G141" s="1"/>
      <c r="H141" s="1"/>
      <c r="I141" s="4"/>
      <c r="J141" s="1"/>
      <c r="K141" s="1"/>
    </row>
    <row r="142" spans="1:11">
      <c r="A142" s="1">
        <v>136</v>
      </c>
      <c r="B142" s="104" t="str">
        <f t="shared" si="2"/>
        <v/>
      </c>
      <c r="C142" s="105" t="str">
        <f>IF(E142="","",VLOOKUP(E142,コード!$D$2:$F$351,3,0))</f>
        <v/>
      </c>
      <c r="D142" s="1"/>
      <c r="E142" s="1"/>
      <c r="F142" s="1"/>
      <c r="G142" s="1"/>
      <c r="H142" s="1"/>
      <c r="I142" s="4"/>
      <c r="J142" s="1"/>
      <c r="K142" s="1"/>
    </row>
    <row r="143" spans="1:11">
      <c r="A143" s="1">
        <v>137</v>
      </c>
      <c r="B143" s="104" t="str">
        <f t="shared" si="2"/>
        <v/>
      </c>
      <c r="C143" s="105" t="str">
        <f>IF(E143="","",VLOOKUP(E143,コード!$D$2:$F$351,3,0))</f>
        <v/>
      </c>
      <c r="D143" s="1"/>
      <c r="E143" s="1"/>
      <c r="F143" s="1"/>
      <c r="G143" s="1"/>
      <c r="H143" s="1"/>
      <c r="I143" s="4"/>
      <c r="J143" s="1"/>
      <c r="K143" s="1"/>
    </row>
    <row r="144" spans="1:11">
      <c r="A144" s="1">
        <v>138</v>
      </c>
      <c r="B144" s="104" t="str">
        <f t="shared" si="2"/>
        <v/>
      </c>
      <c r="C144" s="105" t="str">
        <f>IF(E144="","",VLOOKUP(E144,コード!$D$2:$F$351,3,0))</f>
        <v/>
      </c>
      <c r="D144" s="1"/>
      <c r="E144" s="1"/>
      <c r="F144" s="1"/>
      <c r="G144" s="1"/>
      <c r="H144" s="1"/>
      <c r="I144" s="4"/>
      <c r="J144" s="1"/>
      <c r="K144" s="1"/>
    </row>
    <row r="145" spans="1:11">
      <c r="A145" s="1">
        <v>139</v>
      </c>
      <c r="B145" s="104" t="str">
        <f t="shared" si="2"/>
        <v/>
      </c>
      <c r="C145" s="105" t="str">
        <f>IF(E145="","",VLOOKUP(E145,コード!$D$2:$F$351,3,0))</f>
        <v/>
      </c>
      <c r="D145" s="1"/>
      <c r="E145" s="1"/>
      <c r="F145" s="1"/>
      <c r="G145" s="1"/>
      <c r="H145" s="1"/>
      <c r="I145" s="4"/>
      <c r="J145" s="1"/>
      <c r="K145" s="1"/>
    </row>
    <row r="146" spans="1:11">
      <c r="A146" s="1">
        <v>140</v>
      </c>
      <c r="B146" s="104" t="str">
        <f t="shared" si="2"/>
        <v/>
      </c>
      <c r="C146" s="105" t="str">
        <f>IF(E146="","",VLOOKUP(E146,コード!$D$2:$F$351,3,0))</f>
        <v/>
      </c>
      <c r="D146" s="1"/>
      <c r="E146" s="1"/>
      <c r="F146" s="1"/>
      <c r="G146" s="1"/>
      <c r="H146" s="1"/>
      <c r="I146" s="4"/>
      <c r="J146" s="1"/>
      <c r="K146" s="1"/>
    </row>
    <row r="147" spans="1:11">
      <c r="A147" s="1">
        <v>141</v>
      </c>
      <c r="B147" s="104" t="str">
        <f t="shared" si="2"/>
        <v/>
      </c>
      <c r="C147" s="105" t="str">
        <f>IF(E147="","",VLOOKUP(E147,コード!$D$2:$F$351,3,0))</f>
        <v/>
      </c>
      <c r="D147" s="1"/>
      <c r="E147" s="1"/>
      <c r="F147" s="1"/>
      <c r="G147" s="1"/>
      <c r="H147" s="1"/>
      <c r="I147" s="4"/>
      <c r="J147" s="1"/>
      <c r="K147" s="1"/>
    </row>
    <row r="148" spans="1:11">
      <c r="A148" s="1">
        <v>142</v>
      </c>
      <c r="B148" s="104" t="str">
        <f t="shared" si="2"/>
        <v/>
      </c>
      <c r="C148" s="105" t="str">
        <f>IF(E148="","",VLOOKUP(E148,コード!$D$2:$F$351,3,0))</f>
        <v/>
      </c>
      <c r="D148" s="1"/>
      <c r="E148" s="1"/>
      <c r="F148" s="1"/>
      <c r="G148" s="1"/>
      <c r="H148" s="1"/>
      <c r="I148" s="4"/>
      <c r="J148" s="1"/>
      <c r="K148" s="1"/>
    </row>
    <row r="149" spans="1:11">
      <c r="A149" s="1">
        <v>143</v>
      </c>
      <c r="B149" s="104" t="str">
        <f t="shared" si="2"/>
        <v/>
      </c>
      <c r="C149" s="105" t="str">
        <f>IF(E149="","",VLOOKUP(E149,コード!$D$2:$F$351,3,0))</f>
        <v/>
      </c>
      <c r="D149" s="1"/>
      <c r="E149" s="1"/>
      <c r="F149" s="1"/>
      <c r="G149" s="1"/>
      <c r="H149" s="1"/>
      <c r="I149" s="4"/>
      <c r="J149" s="1"/>
      <c r="K149" s="1"/>
    </row>
    <row r="150" spans="1:11">
      <c r="A150" s="1">
        <v>144</v>
      </c>
      <c r="B150" s="104" t="str">
        <f t="shared" si="2"/>
        <v/>
      </c>
      <c r="C150" s="105" t="str">
        <f>IF(E150="","",VLOOKUP(E150,コード!$D$2:$F$351,3,0))</f>
        <v/>
      </c>
      <c r="D150" s="1"/>
      <c r="E150" s="1"/>
      <c r="F150" s="1"/>
      <c r="G150" s="1"/>
      <c r="H150" s="1"/>
      <c r="I150" s="4"/>
      <c r="J150" s="1"/>
      <c r="K150" s="1"/>
    </row>
    <row r="151" spans="1:11">
      <c r="A151" s="1">
        <v>145</v>
      </c>
      <c r="B151" s="104" t="str">
        <f t="shared" si="2"/>
        <v/>
      </c>
      <c r="C151" s="105" t="str">
        <f>IF(E151="","",VLOOKUP(E151,コード!$D$2:$F$351,3,0))</f>
        <v/>
      </c>
      <c r="D151" s="1"/>
      <c r="E151" s="1"/>
      <c r="F151" s="1"/>
      <c r="G151" s="1"/>
      <c r="H151" s="1"/>
      <c r="I151" s="4"/>
      <c r="J151" s="1"/>
      <c r="K151" s="1"/>
    </row>
    <row r="152" spans="1:11">
      <c r="A152" s="1">
        <v>146</v>
      </c>
      <c r="B152" s="104" t="str">
        <f t="shared" si="2"/>
        <v/>
      </c>
      <c r="C152" s="105" t="str">
        <f>IF(E152="","",VLOOKUP(E152,コード!$D$2:$F$351,3,0))</f>
        <v/>
      </c>
      <c r="D152" s="1"/>
      <c r="E152" s="1"/>
      <c r="F152" s="1"/>
      <c r="G152" s="1"/>
      <c r="H152" s="1"/>
      <c r="I152" s="4"/>
      <c r="J152" s="1"/>
      <c r="K152" s="1"/>
    </row>
    <row r="153" spans="1:11">
      <c r="A153" s="1">
        <v>147</v>
      </c>
      <c r="B153" s="104" t="str">
        <f t="shared" si="2"/>
        <v/>
      </c>
      <c r="C153" s="105" t="str">
        <f>IF(E153="","",VLOOKUP(E153,コード!$D$2:$F$351,3,0))</f>
        <v/>
      </c>
      <c r="D153" s="1"/>
      <c r="E153" s="1"/>
      <c r="F153" s="1"/>
      <c r="G153" s="1"/>
      <c r="H153" s="1"/>
      <c r="I153" s="4"/>
      <c r="J153" s="1"/>
      <c r="K153" s="1"/>
    </row>
    <row r="154" spans="1:11">
      <c r="A154" s="1">
        <v>148</v>
      </c>
      <c r="B154" s="104" t="str">
        <f t="shared" si="2"/>
        <v/>
      </c>
      <c r="C154" s="105" t="str">
        <f>IF(E154="","",VLOOKUP(E154,コード!$D$2:$F$351,3,0))</f>
        <v/>
      </c>
      <c r="D154" s="1"/>
      <c r="E154" s="1"/>
      <c r="F154" s="1"/>
      <c r="G154" s="1"/>
      <c r="H154" s="1"/>
      <c r="I154" s="4"/>
      <c r="J154" s="1"/>
      <c r="K154" s="1"/>
    </row>
    <row r="155" spans="1:11">
      <c r="A155" s="1">
        <v>149</v>
      </c>
      <c r="B155" s="104" t="str">
        <f t="shared" si="2"/>
        <v/>
      </c>
      <c r="C155" s="105" t="str">
        <f>IF(E155="","",VLOOKUP(E155,コード!$D$2:$F$351,3,0))</f>
        <v/>
      </c>
      <c r="D155" s="1"/>
      <c r="E155" s="1"/>
      <c r="F155" s="1"/>
      <c r="G155" s="1"/>
      <c r="H155" s="1"/>
      <c r="I155" s="4"/>
      <c r="J155" s="1"/>
      <c r="K155" s="1"/>
    </row>
    <row r="156" spans="1:11">
      <c r="A156" s="1">
        <v>150</v>
      </c>
      <c r="B156" s="104" t="str">
        <f t="shared" si="2"/>
        <v/>
      </c>
      <c r="C156" s="105" t="str">
        <f>IF(E156="","",VLOOKUP(E156,コード!$D$2:$F$351,3,0))</f>
        <v/>
      </c>
      <c r="D156" s="1"/>
      <c r="E156" s="1"/>
      <c r="F156" s="1"/>
      <c r="G156" s="1"/>
      <c r="H156" s="1"/>
      <c r="I156" s="4"/>
      <c r="J156" s="1"/>
      <c r="K156" s="1"/>
    </row>
    <row r="157" spans="1:11">
      <c r="A157" s="1">
        <v>151</v>
      </c>
      <c r="B157" s="104" t="str">
        <f t="shared" si="2"/>
        <v/>
      </c>
      <c r="C157" s="105" t="str">
        <f>IF(E157="","",VLOOKUP(E157,コード!$D$2:$F$351,3,0))</f>
        <v/>
      </c>
      <c r="D157" s="1"/>
      <c r="E157" s="1"/>
      <c r="F157" s="1"/>
      <c r="G157" s="1"/>
      <c r="H157" s="1"/>
      <c r="I157" s="4"/>
      <c r="J157" s="1"/>
      <c r="K157" s="1"/>
    </row>
    <row r="158" spans="1:11">
      <c r="A158" s="1">
        <v>152</v>
      </c>
      <c r="B158" s="104" t="str">
        <f t="shared" si="2"/>
        <v/>
      </c>
      <c r="C158" s="105" t="str">
        <f>IF(E158="","",VLOOKUP(E158,コード!$D$2:$F$351,3,0))</f>
        <v/>
      </c>
      <c r="D158" s="1"/>
      <c r="E158" s="1"/>
      <c r="F158" s="1"/>
      <c r="G158" s="1"/>
      <c r="H158" s="1"/>
      <c r="I158" s="4"/>
      <c r="J158" s="1"/>
      <c r="K158" s="1"/>
    </row>
    <row r="159" spans="1:11">
      <c r="A159" s="1">
        <v>153</v>
      </c>
      <c r="B159" s="104" t="str">
        <f t="shared" si="2"/>
        <v/>
      </c>
      <c r="C159" s="105" t="str">
        <f>IF(E159="","",VLOOKUP(E159,コード!$D$2:$F$351,3,0))</f>
        <v/>
      </c>
      <c r="D159" s="1"/>
      <c r="E159" s="1"/>
      <c r="F159" s="1"/>
      <c r="G159" s="1"/>
      <c r="H159" s="1"/>
      <c r="I159" s="4"/>
      <c r="J159" s="1"/>
      <c r="K159" s="1"/>
    </row>
    <row r="160" spans="1:11">
      <c r="A160" s="1">
        <v>154</v>
      </c>
      <c r="B160" s="104" t="str">
        <f t="shared" si="2"/>
        <v/>
      </c>
      <c r="C160" s="105" t="str">
        <f>IF(E160="","",VLOOKUP(E160,コード!$D$2:$F$351,3,0))</f>
        <v/>
      </c>
      <c r="D160" s="1"/>
      <c r="E160" s="1"/>
      <c r="F160" s="1"/>
      <c r="G160" s="1"/>
      <c r="H160" s="1"/>
      <c r="I160" s="4"/>
      <c r="J160" s="1"/>
      <c r="K160" s="1"/>
    </row>
    <row r="161" spans="1:11">
      <c r="A161" s="1">
        <v>155</v>
      </c>
      <c r="B161" s="104" t="str">
        <f t="shared" si="2"/>
        <v/>
      </c>
      <c r="C161" s="105" t="str">
        <f>IF(E161="","",VLOOKUP(E161,コード!$D$2:$F$351,3,0))</f>
        <v/>
      </c>
      <c r="D161" s="1"/>
      <c r="E161" s="1"/>
      <c r="F161" s="1"/>
      <c r="G161" s="1"/>
      <c r="H161" s="1"/>
      <c r="I161" s="4"/>
      <c r="J161" s="1"/>
      <c r="K161" s="1"/>
    </row>
    <row r="162" spans="1:11">
      <c r="A162" s="1">
        <v>156</v>
      </c>
      <c r="B162" s="104" t="str">
        <f t="shared" si="2"/>
        <v/>
      </c>
      <c r="C162" s="105" t="str">
        <f>IF(E162="","",VLOOKUP(E162,コード!$D$2:$F$351,3,0))</f>
        <v/>
      </c>
      <c r="D162" s="1"/>
      <c r="E162" s="1"/>
      <c r="F162" s="1"/>
      <c r="G162" s="1"/>
      <c r="H162" s="1"/>
      <c r="I162" s="4"/>
      <c r="J162" s="1"/>
      <c r="K162" s="1"/>
    </row>
    <row r="163" spans="1:11">
      <c r="A163" s="1">
        <v>157</v>
      </c>
      <c r="B163" s="104" t="str">
        <f t="shared" si="2"/>
        <v/>
      </c>
      <c r="C163" s="105" t="str">
        <f>IF(E163="","",VLOOKUP(E163,コード!$D$2:$F$351,3,0))</f>
        <v/>
      </c>
      <c r="D163" s="1"/>
      <c r="E163" s="1"/>
      <c r="F163" s="1"/>
      <c r="G163" s="1"/>
      <c r="H163" s="1"/>
      <c r="I163" s="4"/>
      <c r="J163" s="1"/>
      <c r="K163" s="1"/>
    </row>
    <row r="164" spans="1:11">
      <c r="A164" s="1">
        <v>158</v>
      </c>
      <c r="B164" s="104" t="str">
        <f t="shared" si="2"/>
        <v/>
      </c>
      <c r="C164" s="105" t="str">
        <f>IF(E164="","",VLOOKUP(E164,コード!$D$2:$F$351,3,0))</f>
        <v/>
      </c>
      <c r="D164" s="1"/>
      <c r="E164" s="1"/>
      <c r="F164" s="1"/>
      <c r="G164" s="1"/>
      <c r="H164" s="1"/>
      <c r="I164" s="4"/>
      <c r="J164" s="1"/>
      <c r="K164" s="1"/>
    </row>
    <row r="165" spans="1:11">
      <c r="A165" s="1">
        <v>159</v>
      </c>
      <c r="B165" s="104" t="str">
        <f t="shared" si="2"/>
        <v/>
      </c>
      <c r="C165" s="105" t="str">
        <f>IF(E165="","",VLOOKUP(E165,コード!$D$2:$F$351,3,0))</f>
        <v/>
      </c>
      <c r="D165" s="1"/>
      <c r="E165" s="1"/>
      <c r="F165" s="1"/>
      <c r="G165" s="1"/>
      <c r="H165" s="1"/>
      <c r="I165" s="4"/>
      <c r="J165" s="1"/>
      <c r="K165" s="1"/>
    </row>
    <row r="166" spans="1:11">
      <c r="A166" s="1">
        <v>160</v>
      </c>
      <c r="B166" s="104" t="str">
        <f t="shared" si="2"/>
        <v/>
      </c>
      <c r="C166" s="105" t="str">
        <f>IF(E166="","",VLOOKUP(E166,コード!$D$2:$F$351,3,0))</f>
        <v/>
      </c>
      <c r="D166" s="1"/>
      <c r="E166" s="1"/>
      <c r="F166" s="1"/>
      <c r="G166" s="1"/>
      <c r="H166" s="1"/>
      <c r="I166" s="4"/>
      <c r="J166" s="1"/>
      <c r="K166" s="1"/>
    </row>
    <row r="167" spans="1:11">
      <c r="A167" s="1">
        <v>161</v>
      </c>
      <c r="B167" s="104" t="str">
        <f t="shared" si="2"/>
        <v/>
      </c>
      <c r="C167" s="105" t="str">
        <f>IF(E167="","",VLOOKUP(E167,コード!$D$2:$F$351,3,0))</f>
        <v/>
      </c>
      <c r="D167" s="1"/>
      <c r="E167" s="1"/>
      <c r="F167" s="1"/>
      <c r="G167" s="1"/>
      <c r="H167" s="1"/>
      <c r="I167" s="4"/>
      <c r="J167" s="1"/>
      <c r="K167" s="1"/>
    </row>
    <row r="168" spans="1:11">
      <c r="A168" s="1">
        <v>162</v>
      </c>
      <c r="B168" s="104" t="str">
        <f t="shared" si="2"/>
        <v/>
      </c>
      <c r="C168" s="105" t="str">
        <f>IF(E168="","",VLOOKUP(E168,コード!$D$2:$F$351,3,0))</f>
        <v/>
      </c>
      <c r="D168" s="1"/>
      <c r="E168" s="1"/>
      <c r="F168" s="1"/>
      <c r="G168" s="1"/>
      <c r="H168" s="1"/>
      <c r="I168" s="4"/>
      <c r="J168" s="1"/>
      <c r="K168" s="1"/>
    </row>
    <row r="169" spans="1:11">
      <c r="A169" s="1">
        <v>163</v>
      </c>
      <c r="B169" s="104" t="str">
        <f t="shared" si="2"/>
        <v/>
      </c>
      <c r="C169" s="105" t="str">
        <f>IF(E169="","",VLOOKUP(E169,コード!$D$2:$F$351,3,0))</f>
        <v/>
      </c>
      <c r="D169" s="1"/>
      <c r="E169" s="1"/>
      <c r="F169" s="1"/>
      <c r="G169" s="1"/>
      <c r="H169" s="1"/>
      <c r="I169" s="4"/>
      <c r="J169" s="1"/>
      <c r="K169" s="1"/>
    </row>
    <row r="170" spans="1:11">
      <c r="A170" s="1">
        <v>164</v>
      </c>
      <c r="B170" s="104" t="str">
        <f t="shared" si="2"/>
        <v/>
      </c>
      <c r="C170" s="105" t="str">
        <f>IF(E170="","",VLOOKUP(E170,コード!$D$2:$F$351,3,0))</f>
        <v/>
      </c>
      <c r="D170" s="1"/>
      <c r="E170" s="1"/>
      <c r="F170" s="1"/>
      <c r="G170" s="1"/>
      <c r="H170" s="1"/>
      <c r="I170" s="4"/>
      <c r="J170" s="1"/>
      <c r="K170" s="1"/>
    </row>
    <row r="171" spans="1:11">
      <c r="A171" s="1">
        <v>165</v>
      </c>
      <c r="B171" s="104" t="str">
        <f t="shared" si="2"/>
        <v/>
      </c>
      <c r="C171" s="105" t="str">
        <f>IF(E171="","",VLOOKUP(E171,コード!$D$2:$F$351,3,0))</f>
        <v/>
      </c>
      <c r="D171" s="1"/>
      <c r="E171" s="1"/>
      <c r="F171" s="1"/>
      <c r="G171" s="1"/>
      <c r="H171" s="1"/>
      <c r="I171" s="4"/>
      <c r="J171" s="1"/>
      <c r="K171" s="1"/>
    </row>
    <row r="172" spans="1:11">
      <c r="A172" s="1">
        <v>166</v>
      </c>
      <c r="B172" s="104" t="str">
        <f t="shared" si="2"/>
        <v/>
      </c>
      <c r="C172" s="105" t="str">
        <f>IF(E172="","",VLOOKUP(E172,コード!$D$2:$F$351,3,0))</f>
        <v/>
      </c>
      <c r="D172" s="1"/>
      <c r="E172" s="1"/>
      <c r="F172" s="1"/>
      <c r="G172" s="1"/>
      <c r="H172" s="1"/>
      <c r="I172" s="4"/>
      <c r="J172" s="1"/>
      <c r="K172" s="1"/>
    </row>
    <row r="173" spans="1:11">
      <c r="A173" s="1">
        <v>167</v>
      </c>
      <c r="B173" s="104" t="str">
        <f t="shared" si="2"/>
        <v/>
      </c>
      <c r="C173" s="105" t="str">
        <f>IF(E173="","",VLOOKUP(E173,コード!$D$2:$F$351,3,0))</f>
        <v/>
      </c>
      <c r="D173" s="1"/>
      <c r="E173" s="1"/>
      <c r="F173" s="1"/>
      <c r="G173" s="1"/>
      <c r="H173" s="1"/>
      <c r="I173" s="4"/>
      <c r="J173" s="1"/>
      <c r="K173" s="1"/>
    </row>
    <row r="174" spans="1:11">
      <c r="A174" s="1">
        <v>168</v>
      </c>
      <c r="B174" s="104" t="str">
        <f t="shared" si="2"/>
        <v/>
      </c>
      <c r="C174" s="105" t="str">
        <f>IF(E174="","",VLOOKUP(E174,コード!$D$2:$F$351,3,0))</f>
        <v/>
      </c>
      <c r="D174" s="1"/>
      <c r="E174" s="1"/>
      <c r="F174" s="1"/>
      <c r="G174" s="1"/>
      <c r="H174" s="1"/>
      <c r="I174" s="4"/>
      <c r="J174" s="1"/>
      <c r="K174" s="1"/>
    </row>
    <row r="175" spans="1:11">
      <c r="A175" s="1">
        <v>169</v>
      </c>
      <c r="B175" s="104" t="str">
        <f t="shared" si="2"/>
        <v/>
      </c>
      <c r="C175" s="105" t="str">
        <f>IF(E175="","",VLOOKUP(E175,コード!$D$2:$F$351,3,0))</f>
        <v/>
      </c>
      <c r="D175" s="1"/>
      <c r="E175" s="1"/>
      <c r="F175" s="1"/>
      <c r="G175" s="1"/>
      <c r="H175" s="1"/>
      <c r="I175" s="4"/>
      <c r="J175" s="1"/>
      <c r="K175" s="1"/>
    </row>
    <row r="176" spans="1:11">
      <c r="A176" s="1">
        <v>170</v>
      </c>
      <c r="B176" s="104" t="str">
        <f t="shared" si="2"/>
        <v/>
      </c>
      <c r="C176" s="105" t="str">
        <f>IF(E176="","",VLOOKUP(E176,コード!$D$2:$F$351,3,0))</f>
        <v/>
      </c>
      <c r="D176" s="1"/>
      <c r="E176" s="1"/>
      <c r="F176" s="1"/>
      <c r="G176" s="1"/>
      <c r="H176" s="1"/>
      <c r="I176" s="4"/>
      <c r="J176" s="1"/>
      <c r="K176" s="1"/>
    </row>
    <row r="177" spans="1:11">
      <c r="A177" s="1">
        <v>171</v>
      </c>
      <c r="B177" s="104" t="str">
        <f t="shared" si="2"/>
        <v/>
      </c>
      <c r="C177" s="105" t="str">
        <f>IF(E177="","",VLOOKUP(E177,コード!$D$2:$F$351,3,0))</f>
        <v/>
      </c>
      <c r="D177" s="1"/>
      <c r="E177" s="1"/>
      <c r="F177" s="1"/>
      <c r="G177" s="1"/>
      <c r="H177" s="1"/>
      <c r="I177" s="4"/>
      <c r="J177" s="1"/>
      <c r="K177" s="1"/>
    </row>
    <row r="178" spans="1:11">
      <c r="A178" s="1">
        <v>172</v>
      </c>
      <c r="B178" s="104" t="str">
        <f t="shared" si="2"/>
        <v/>
      </c>
      <c r="C178" s="105" t="str">
        <f>IF(E178="","",VLOOKUP(E178,コード!$D$2:$F$351,3,0))</f>
        <v/>
      </c>
      <c r="D178" s="1"/>
      <c r="E178" s="1"/>
      <c r="F178" s="1"/>
      <c r="G178" s="1"/>
      <c r="H178" s="1"/>
      <c r="I178" s="4"/>
      <c r="J178" s="1"/>
      <c r="K178" s="1"/>
    </row>
    <row r="179" spans="1:11">
      <c r="A179" s="1">
        <v>173</v>
      </c>
      <c r="B179" s="104" t="str">
        <f t="shared" si="2"/>
        <v/>
      </c>
      <c r="C179" s="105" t="str">
        <f>IF(E179="","",VLOOKUP(E179,コード!$D$2:$F$351,3,0))</f>
        <v/>
      </c>
      <c r="D179" s="1"/>
      <c r="E179" s="1"/>
      <c r="F179" s="1"/>
      <c r="G179" s="1"/>
      <c r="H179" s="1"/>
      <c r="I179" s="4"/>
      <c r="J179" s="1"/>
      <c r="K179" s="1"/>
    </row>
    <row r="180" spans="1:11">
      <c r="A180" s="1">
        <v>174</v>
      </c>
      <c r="B180" s="104" t="str">
        <f t="shared" si="2"/>
        <v/>
      </c>
      <c r="C180" s="105" t="str">
        <f>IF(E180="","",VLOOKUP(E180,コード!$D$2:$F$351,3,0))</f>
        <v/>
      </c>
      <c r="D180" s="1"/>
      <c r="E180" s="1"/>
      <c r="F180" s="1"/>
      <c r="G180" s="1"/>
      <c r="H180" s="1"/>
      <c r="I180" s="4"/>
      <c r="J180" s="1"/>
      <c r="K180" s="1"/>
    </row>
    <row r="181" spans="1:11">
      <c r="A181" s="1">
        <v>175</v>
      </c>
      <c r="B181" s="104" t="str">
        <f t="shared" si="2"/>
        <v/>
      </c>
      <c r="C181" s="105" t="str">
        <f>IF(E181="","",VLOOKUP(E181,コード!$D$2:$F$351,3,0))</f>
        <v/>
      </c>
      <c r="D181" s="1"/>
      <c r="E181" s="1"/>
      <c r="F181" s="1"/>
      <c r="G181" s="1"/>
      <c r="H181" s="1"/>
      <c r="I181" s="4"/>
      <c r="J181" s="1"/>
      <c r="K181" s="1"/>
    </row>
    <row r="182" spans="1:11">
      <c r="A182" s="1">
        <v>176</v>
      </c>
      <c r="B182" s="104" t="str">
        <f t="shared" si="2"/>
        <v/>
      </c>
      <c r="C182" s="105" t="str">
        <f>IF(E182="","",VLOOKUP(E182,コード!$D$2:$F$351,3,0))</f>
        <v/>
      </c>
      <c r="D182" s="1"/>
      <c r="E182" s="1"/>
      <c r="F182" s="1"/>
      <c r="G182" s="1"/>
      <c r="H182" s="1"/>
      <c r="I182" s="4"/>
      <c r="J182" s="1"/>
      <c r="K182" s="1"/>
    </row>
    <row r="183" spans="1:11">
      <c r="A183" s="1">
        <v>177</v>
      </c>
      <c r="B183" s="104" t="str">
        <f t="shared" si="2"/>
        <v/>
      </c>
      <c r="C183" s="105" t="str">
        <f>IF(E183="","",VLOOKUP(E183,コード!$D$2:$F$351,3,0))</f>
        <v/>
      </c>
      <c r="D183" s="1"/>
      <c r="E183" s="1"/>
      <c r="F183" s="1"/>
      <c r="G183" s="1"/>
      <c r="H183" s="1"/>
      <c r="I183" s="4"/>
      <c r="J183" s="1"/>
      <c r="K183" s="1"/>
    </row>
    <row r="184" spans="1:11">
      <c r="A184" s="1">
        <v>178</v>
      </c>
      <c r="B184" s="104" t="str">
        <f t="shared" si="2"/>
        <v/>
      </c>
      <c r="C184" s="105" t="str">
        <f>IF(E184="","",VLOOKUP(E184,コード!$D$2:$F$351,3,0))</f>
        <v/>
      </c>
      <c r="D184" s="1"/>
      <c r="E184" s="1"/>
      <c r="F184" s="1"/>
      <c r="G184" s="1"/>
      <c r="H184" s="1"/>
      <c r="I184" s="4"/>
      <c r="J184" s="1"/>
      <c r="K184" s="1"/>
    </row>
    <row r="185" spans="1:11">
      <c r="A185" s="1">
        <v>179</v>
      </c>
      <c r="B185" s="104" t="str">
        <f t="shared" si="2"/>
        <v/>
      </c>
      <c r="C185" s="105" t="str">
        <f>IF(E185="","",VLOOKUP(E185,コード!$D$2:$F$351,3,0))</f>
        <v/>
      </c>
      <c r="D185" s="1"/>
      <c r="E185" s="1"/>
      <c r="F185" s="1"/>
      <c r="G185" s="1"/>
      <c r="H185" s="1"/>
      <c r="I185" s="4"/>
      <c r="J185" s="1"/>
      <c r="K185" s="1"/>
    </row>
    <row r="186" spans="1:11">
      <c r="A186" s="1">
        <v>180</v>
      </c>
      <c r="B186" s="104" t="str">
        <f t="shared" si="2"/>
        <v/>
      </c>
      <c r="C186" s="105" t="str">
        <f>IF(E186="","",VLOOKUP(E186,コード!$D$2:$F$351,3,0))</f>
        <v/>
      </c>
      <c r="D186" s="1"/>
      <c r="E186" s="1"/>
      <c r="F186" s="1"/>
      <c r="G186" s="1"/>
      <c r="H186" s="1"/>
      <c r="I186" s="4"/>
      <c r="J186" s="1"/>
      <c r="K186" s="1"/>
    </row>
    <row r="187" spans="1:11">
      <c r="A187" s="1">
        <v>181</v>
      </c>
      <c r="B187" s="104" t="str">
        <f t="shared" si="2"/>
        <v/>
      </c>
      <c r="C187" s="105" t="str">
        <f>IF(E187="","",VLOOKUP(E187,コード!$D$2:$F$351,3,0))</f>
        <v/>
      </c>
      <c r="D187" s="1"/>
      <c r="E187" s="1"/>
      <c r="F187" s="1"/>
      <c r="G187" s="1"/>
      <c r="H187" s="1"/>
      <c r="I187" s="4"/>
      <c r="J187" s="1"/>
      <c r="K187" s="1"/>
    </row>
    <row r="188" spans="1:11">
      <c r="A188" s="1">
        <v>182</v>
      </c>
      <c r="B188" s="104" t="str">
        <f t="shared" si="2"/>
        <v/>
      </c>
      <c r="C188" s="105" t="str">
        <f>IF(E188="","",VLOOKUP(E188,コード!$D$2:$F$351,3,0))</f>
        <v/>
      </c>
      <c r="D188" s="1"/>
      <c r="E188" s="1"/>
      <c r="F188" s="1"/>
      <c r="G188" s="1"/>
      <c r="H188" s="1"/>
      <c r="I188" s="4"/>
      <c r="J188" s="1"/>
      <c r="K188" s="1"/>
    </row>
    <row r="189" spans="1:11">
      <c r="A189" s="1">
        <v>183</v>
      </c>
      <c r="B189" s="104" t="str">
        <f t="shared" si="2"/>
        <v/>
      </c>
      <c r="C189" s="105" t="str">
        <f>IF(E189="","",VLOOKUP(E189,コード!$D$2:$F$351,3,0))</f>
        <v/>
      </c>
      <c r="D189" s="1"/>
      <c r="E189" s="1"/>
      <c r="F189" s="1"/>
      <c r="G189" s="1"/>
      <c r="H189" s="1"/>
      <c r="I189" s="4"/>
      <c r="J189" s="1"/>
      <c r="K189" s="1"/>
    </row>
    <row r="190" spans="1:11">
      <c r="A190" s="1">
        <v>184</v>
      </c>
      <c r="B190" s="104" t="str">
        <f t="shared" si="2"/>
        <v/>
      </c>
      <c r="C190" s="105" t="str">
        <f>IF(E190="","",VLOOKUP(E190,コード!$D$2:$F$351,3,0))</f>
        <v/>
      </c>
      <c r="D190" s="1"/>
      <c r="E190" s="1"/>
      <c r="F190" s="1"/>
      <c r="G190" s="1"/>
      <c r="H190" s="1"/>
      <c r="I190" s="4"/>
      <c r="J190" s="1"/>
      <c r="K190" s="1"/>
    </row>
    <row r="191" spans="1:11">
      <c r="A191" s="1">
        <v>185</v>
      </c>
      <c r="B191" s="104" t="str">
        <f t="shared" si="2"/>
        <v/>
      </c>
      <c r="C191" s="105" t="str">
        <f>IF(E191="","",VLOOKUP(E191,コード!$D$2:$F$351,3,0))</f>
        <v/>
      </c>
      <c r="D191" s="1"/>
      <c r="E191" s="1"/>
      <c r="F191" s="1"/>
      <c r="G191" s="1"/>
      <c r="H191" s="1"/>
      <c r="I191" s="4"/>
      <c r="J191" s="1"/>
      <c r="K191" s="1"/>
    </row>
    <row r="192" spans="1:11">
      <c r="A192" s="1">
        <v>186</v>
      </c>
      <c r="B192" s="104" t="str">
        <f t="shared" si="2"/>
        <v/>
      </c>
      <c r="C192" s="105" t="str">
        <f>IF(E192="","",VLOOKUP(E192,コード!$D$2:$F$351,3,0))</f>
        <v/>
      </c>
      <c r="D192" s="1"/>
      <c r="E192" s="1"/>
      <c r="F192" s="1"/>
      <c r="G192" s="1"/>
      <c r="H192" s="1"/>
      <c r="I192" s="4"/>
      <c r="J192" s="1"/>
      <c r="K192" s="1"/>
    </row>
    <row r="193" spans="1:11">
      <c r="A193" s="1">
        <v>187</v>
      </c>
      <c r="B193" s="104" t="str">
        <f t="shared" si="2"/>
        <v/>
      </c>
      <c r="C193" s="105" t="str">
        <f>IF(E193="","",VLOOKUP(E193,コード!$D$2:$F$351,3,0))</f>
        <v/>
      </c>
      <c r="D193" s="1"/>
      <c r="E193" s="1"/>
      <c r="F193" s="1"/>
      <c r="G193" s="1"/>
      <c r="H193" s="1"/>
      <c r="I193" s="4"/>
      <c r="J193" s="1"/>
      <c r="K193" s="1"/>
    </row>
    <row r="194" spans="1:11">
      <c r="A194" s="1">
        <v>188</v>
      </c>
      <c r="B194" s="104" t="str">
        <f t="shared" si="2"/>
        <v/>
      </c>
      <c r="C194" s="105" t="str">
        <f>IF(E194="","",VLOOKUP(E194,コード!$D$2:$F$351,3,0))</f>
        <v/>
      </c>
      <c r="D194" s="1"/>
      <c r="E194" s="1"/>
      <c r="F194" s="1"/>
      <c r="G194" s="1"/>
      <c r="H194" s="1"/>
      <c r="I194" s="4"/>
      <c r="J194" s="1"/>
      <c r="K194" s="1"/>
    </row>
    <row r="195" spans="1:11">
      <c r="A195" s="1">
        <v>189</v>
      </c>
      <c r="B195" s="104" t="str">
        <f t="shared" si="2"/>
        <v/>
      </c>
      <c r="C195" s="105" t="str">
        <f>IF(E195="","",VLOOKUP(E195,コード!$D$2:$F$351,3,0))</f>
        <v/>
      </c>
      <c r="D195" s="1"/>
      <c r="E195" s="1"/>
      <c r="F195" s="1"/>
      <c r="G195" s="1"/>
      <c r="H195" s="1"/>
      <c r="I195" s="4"/>
      <c r="J195" s="1"/>
      <c r="K195" s="1"/>
    </row>
    <row r="196" spans="1:11">
      <c r="A196" s="1">
        <v>190</v>
      </c>
      <c r="B196" s="104" t="str">
        <f t="shared" si="2"/>
        <v/>
      </c>
      <c r="C196" s="105" t="str">
        <f>IF(E196="","",VLOOKUP(E196,コード!$D$2:$F$351,3,0))</f>
        <v/>
      </c>
      <c r="D196" s="1"/>
      <c r="E196" s="1"/>
      <c r="F196" s="1"/>
      <c r="G196" s="1"/>
      <c r="H196" s="1"/>
      <c r="I196" s="4"/>
      <c r="J196" s="1"/>
      <c r="K196" s="1"/>
    </row>
    <row r="197" spans="1:11">
      <c r="A197" s="1">
        <v>191</v>
      </c>
      <c r="B197" s="104" t="str">
        <f t="shared" si="2"/>
        <v/>
      </c>
      <c r="C197" s="105" t="str">
        <f>IF(E197="","",VLOOKUP(E197,コード!$D$2:$F$351,3,0))</f>
        <v/>
      </c>
      <c r="D197" s="1"/>
      <c r="E197" s="1"/>
      <c r="F197" s="1"/>
      <c r="G197" s="1"/>
      <c r="H197" s="1"/>
      <c r="I197" s="4"/>
      <c r="J197" s="1"/>
      <c r="K197" s="1"/>
    </row>
    <row r="198" spans="1:11">
      <c r="A198" s="1">
        <v>192</v>
      </c>
      <c r="B198" s="104" t="str">
        <f t="shared" si="2"/>
        <v/>
      </c>
      <c r="C198" s="105" t="str">
        <f>IF(E198="","",VLOOKUP(E198,コード!$D$2:$F$351,3,0))</f>
        <v/>
      </c>
      <c r="D198" s="1"/>
      <c r="E198" s="1"/>
      <c r="F198" s="1"/>
      <c r="G198" s="1"/>
      <c r="H198" s="1"/>
      <c r="I198" s="4"/>
      <c r="J198" s="1"/>
      <c r="K198" s="1"/>
    </row>
    <row r="199" spans="1:11">
      <c r="A199" s="1">
        <v>193</v>
      </c>
      <c r="B199" s="104" t="str">
        <f t="shared" si="2"/>
        <v/>
      </c>
      <c r="C199" s="105" t="str">
        <f>IF(E199="","",VLOOKUP(E199,コード!$D$2:$F$351,3,0))</f>
        <v/>
      </c>
      <c r="D199" s="1"/>
      <c r="E199" s="1"/>
      <c r="F199" s="1"/>
      <c r="G199" s="1"/>
      <c r="H199" s="1"/>
      <c r="I199" s="4"/>
      <c r="J199" s="1"/>
      <c r="K199" s="1"/>
    </row>
    <row r="200" spans="1:11">
      <c r="A200" s="1">
        <v>194</v>
      </c>
      <c r="B200" s="104" t="str">
        <f t="shared" ref="B200:B246" si="3">IF(D200&lt;&gt;"",CHOOSE(D200,"指定","自由"),"")</f>
        <v/>
      </c>
      <c r="C200" s="105" t="str">
        <f>IF(E200="","",VLOOKUP(E200,コード!$D$2:$F$351,3,0))</f>
        <v/>
      </c>
      <c r="D200" s="1"/>
      <c r="E200" s="1"/>
      <c r="F200" s="1"/>
      <c r="G200" s="1"/>
      <c r="H200" s="1"/>
      <c r="I200" s="4"/>
      <c r="J200" s="1"/>
      <c r="K200" s="1"/>
    </row>
    <row r="201" spans="1:11">
      <c r="A201" s="1">
        <v>195</v>
      </c>
      <c r="B201" s="104" t="str">
        <f t="shared" si="3"/>
        <v/>
      </c>
      <c r="C201" s="105" t="str">
        <f>IF(E201="","",VLOOKUP(E201,コード!$D$2:$F$351,3,0))</f>
        <v/>
      </c>
      <c r="D201" s="1"/>
      <c r="E201" s="1"/>
      <c r="F201" s="1"/>
      <c r="G201" s="1"/>
      <c r="H201" s="1"/>
      <c r="I201" s="4"/>
      <c r="J201" s="1"/>
      <c r="K201" s="1"/>
    </row>
    <row r="202" spans="1:11">
      <c r="A202" s="1">
        <v>196</v>
      </c>
      <c r="B202" s="104" t="str">
        <f t="shared" si="3"/>
        <v/>
      </c>
      <c r="C202" s="105" t="str">
        <f>IF(E202="","",VLOOKUP(E202,コード!$D$2:$F$351,3,0))</f>
        <v/>
      </c>
      <c r="D202" s="1"/>
      <c r="E202" s="1"/>
      <c r="F202" s="1"/>
      <c r="G202" s="1"/>
      <c r="H202" s="1"/>
      <c r="I202" s="4"/>
      <c r="J202" s="1"/>
      <c r="K202" s="1"/>
    </row>
    <row r="203" spans="1:11">
      <c r="A203" s="1">
        <v>197</v>
      </c>
      <c r="B203" s="104" t="str">
        <f t="shared" si="3"/>
        <v/>
      </c>
      <c r="C203" s="105" t="str">
        <f>IF(E203="","",VLOOKUP(E203,コード!$D$2:$F$351,3,0))</f>
        <v/>
      </c>
      <c r="D203" s="1"/>
      <c r="E203" s="1"/>
      <c r="F203" s="1"/>
      <c r="G203" s="1"/>
      <c r="H203" s="1"/>
      <c r="I203" s="4"/>
      <c r="J203" s="1"/>
      <c r="K203" s="1"/>
    </row>
    <row r="204" spans="1:11">
      <c r="A204" s="1">
        <v>198</v>
      </c>
      <c r="B204" s="104" t="str">
        <f t="shared" si="3"/>
        <v/>
      </c>
      <c r="C204" s="105" t="str">
        <f>IF(E204="","",VLOOKUP(E204,コード!$D$2:$F$351,3,0))</f>
        <v/>
      </c>
      <c r="D204" s="1"/>
      <c r="E204" s="1"/>
      <c r="F204" s="1"/>
      <c r="G204" s="1"/>
      <c r="H204" s="1"/>
      <c r="I204" s="4"/>
      <c r="J204" s="1"/>
      <c r="K204" s="1"/>
    </row>
    <row r="205" spans="1:11">
      <c r="A205" s="1">
        <v>199</v>
      </c>
      <c r="B205" s="104" t="str">
        <f t="shared" si="3"/>
        <v/>
      </c>
      <c r="C205" s="105" t="str">
        <f>IF(E205="","",VLOOKUP(E205,コード!$D$2:$F$351,3,0))</f>
        <v/>
      </c>
      <c r="D205" s="1"/>
      <c r="E205" s="1"/>
      <c r="F205" s="1"/>
      <c r="G205" s="1"/>
      <c r="H205" s="1"/>
      <c r="I205" s="4"/>
      <c r="J205" s="1"/>
      <c r="K205" s="1"/>
    </row>
    <row r="206" spans="1:11">
      <c r="A206" s="1">
        <v>200</v>
      </c>
      <c r="B206" s="104" t="str">
        <f t="shared" si="3"/>
        <v/>
      </c>
      <c r="C206" s="105" t="str">
        <f>IF(E206="","",VLOOKUP(E206,コード!$D$2:$F$351,3,0))</f>
        <v/>
      </c>
      <c r="D206" s="1"/>
      <c r="E206" s="1"/>
      <c r="F206" s="1"/>
      <c r="G206" s="1"/>
      <c r="H206" s="1"/>
      <c r="I206" s="4"/>
      <c r="J206" s="1"/>
      <c r="K206" s="1"/>
    </row>
    <row r="207" spans="1:11">
      <c r="A207" s="1">
        <v>201</v>
      </c>
      <c r="B207" s="104" t="str">
        <f t="shared" si="3"/>
        <v/>
      </c>
      <c r="C207" s="105" t="str">
        <f>IF(E207="","",VLOOKUP(E207,コード!$D$2:$F$351,3,0))</f>
        <v/>
      </c>
      <c r="D207" s="1"/>
      <c r="E207" s="1"/>
      <c r="F207" s="1"/>
      <c r="G207" s="1"/>
      <c r="H207" s="1"/>
      <c r="I207" s="4"/>
      <c r="J207" s="1"/>
      <c r="K207" s="1"/>
    </row>
    <row r="208" spans="1:11">
      <c r="A208" s="1">
        <v>202</v>
      </c>
      <c r="B208" s="104" t="str">
        <f t="shared" si="3"/>
        <v/>
      </c>
      <c r="C208" s="105" t="str">
        <f>IF(E208="","",VLOOKUP(E208,コード!$D$2:$F$351,3,0))</f>
        <v/>
      </c>
      <c r="D208" s="1"/>
      <c r="E208" s="1"/>
      <c r="F208" s="1"/>
      <c r="G208" s="1"/>
      <c r="H208" s="1"/>
      <c r="I208" s="4"/>
      <c r="J208" s="1"/>
      <c r="K208" s="1"/>
    </row>
    <row r="209" spans="1:11">
      <c r="A209" s="1">
        <v>203</v>
      </c>
      <c r="B209" s="104" t="str">
        <f t="shared" si="3"/>
        <v/>
      </c>
      <c r="C209" s="105" t="str">
        <f>IF(E209="","",VLOOKUP(E209,コード!$D$2:$F$351,3,0))</f>
        <v/>
      </c>
      <c r="D209" s="1"/>
      <c r="E209" s="1"/>
      <c r="F209" s="1"/>
      <c r="G209" s="1"/>
      <c r="H209" s="1"/>
      <c r="I209" s="4"/>
      <c r="J209" s="1"/>
      <c r="K209" s="1"/>
    </row>
    <row r="210" spans="1:11">
      <c r="A210" s="1">
        <v>204</v>
      </c>
      <c r="B210" s="104" t="str">
        <f t="shared" si="3"/>
        <v/>
      </c>
      <c r="C210" s="105" t="str">
        <f>IF(E210="","",VLOOKUP(E210,コード!$D$2:$F$351,3,0))</f>
        <v/>
      </c>
      <c r="D210" s="1"/>
      <c r="E210" s="1"/>
      <c r="F210" s="1"/>
      <c r="G210" s="1"/>
      <c r="H210" s="1"/>
      <c r="I210" s="4"/>
      <c r="J210" s="1"/>
      <c r="K210" s="1"/>
    </row>
    <row r="211" spans="1:11">
      <c r="A211" s="1">
        <v>205</v>
      </c>
      <c r="B211" s="104" t="str">
        <f t="shared" si="3"/>
        <v/>
      </c>
      <c r="C211" s="105" t="str">
        <f>IF(E211="","",VLOOKUP(E211,コード!$D$2:$F$351,3,0))</f>
        <v/>
      </c>
      <c r="D211" s="1"/>
      <c r="E211" s="1"/>
      <c r="F211" s="1"/>
      <c r="G211" s="1"/>
      <c r="H211" s="1"/>
      <c r="I211" s="4"/>
      <c r="J211" s="1"/>
      <c r="K211" s="1"/>
    </row>
    <row r="212" spans="1:11">
      <c r="A212" s="1">
        <v>206</v>
      </c>
      <c r="B212" s="104" t="str">
        <f t="shared" si="3"/>
        <v/>
      </c>
      <c r="C212" s="105" t="str">
        <f>IF(E212="","",VLOOKUP(E212,コード!$D$2:$F$351,3,0))</f>
        <v/>
      </c>
      <c r="D212" s="1"/>
      <c r="E212" s="1"/>
      <c r="F212" s="1"/>
      <c r="G212" s="1"/>
      <c r="H212" s="1"/>
      <c r="I212" s="4"/>
      <c r="J212" s="1"/>
      <c r="K212" s="1"/>
    </row>
    <row r="213" spans="1:11">
      <c r="A213" s="1">
        <v>207</v>
      </c>
      <c r="B213" s="104" t="str">
        <f t="shared" si="3"/>
        <v/>
      </c>
      <c r="C213" s="105" t="str">
        <f>IF(E213="","",VLOOKUP(E213,コード!$D$2:$F$351,3,0))</f>
        <v/>
      </c>
      <c r="D213" s="1"/>
      <c r="E213" s="1"/>
      <c r="F213" s="1"/>
      <c r="G213" s="1"/>
      <c r="H213" s="1"/>
      <c r="I213" s="4"/>
      <c r="J213" s="1"/>
      <c r="K213" s="1"/>
    </row>
    <row r="214" spans="1:11">
      <c r="A214" s="1">
        <v>208</v>
      </c>
      <c r="B214" s="104" t="str">
        <f t="shared" si="3"/>
        <v/>
      </c>
      <c r="C214" s="105" t="str">
        <f>IF(E214="","",VLOOKUP(E214,コード!$D$2:$F$351,3,0))</f>
        <v/>
      </c>
      <c r="D214" s="1"/>
      <c r="E214" s="1"/>
      <c r="F214" s="1"/>
      <c r="G214" s="1"/>
      <c r="H214" s="1"/>
      <c r="I214" s="4"/>
      <c r="J214" s="1"/>
      <c r="K214" s="1"/>
    </row>
    <row r="215" spans="1:11">
      <c r="A215" s="1">
        <v>209</v>
      </c>
      <c r="B215" s="104" t="str">
        <f t="shared" si="3"/>
        <v/>
      </c>
      <c r="C215" s="105" t="str">
        <f>IF(E215="","",VLOOKUP(E215,コード!$D$2:$F$351,3,0))</f>
        <v/>
      </c>
      <c r="D215" s="1"/>
      <c r="E215" s="1"/>
      <c r="F215" s="1"/>
      <c r="G215" s="1"/>
      <c r="H215" s="1"/>
      <c r="I215" s="4"/>
      <c r="J215" s="1"/>
      <c r="K215" s="1"/>
    </row>
    <row r="216" spans="1:11">
      <c r="A216" s="1">
        <v>210</v>
      </c>
      <c r="B216" s="104" t="str">
        <f t="shared" si="3"/>
        <v/>
      </c>
      <c r="C216" s="105" t="str">
        <f>IF(E216="","",VLOOKUP(E216,コード!$D$2:$F$351,3,0))</f>
        <v/>
      </c>
      <c r="D216" s="1"/>
      <c r="E216" s="1"/>
      <c r="F216" s="1"/>
      <c r="G216" s="1"/>
      <c r="H216" s="1"/>
      <c r="I216" s="4"/>
      <c r="J216" s="1"/>
      <c r="K216" s="1"/>
    </row>
    <row r="217" spans="1:11">
      <c r="A217" s="1">
        <v>211</v>
      </c>
      <c r="B217" s="104" t="str">
        <f t="shared" si="3"/>
        <v/>
      </c>
      <c r="C217" s="105" t="str">
        <f>IF(E217="","",VLOOKUP(E217,コード!$D$2:$F$351,3,0))</f>
        <v/>
      </c>
      <c r="D217" s="1"/>
      <c r="E217" s="1"/>
      <c r="F217" s="1"/>
      <c r="G217" s="1"/>
      <c r="H217" s="1"/>
      <c r="I217" s="4"/>
      <c r="J217" s="1"/>
      <c r="K217" s="1"/>
    </row>
    <row r="218" spans="1:11">
      <c r="A218" s="1">
        <v>212</v>
      </c>
      <c r="B218" s="104" t="str">
        <f t="shared" si="3"/>
        <v/>
      </c>
      <c r="C218" s="105" t="str">
        <f>IF(E218="","",VLOOKUP(E218,コード!$D$2:$F$351,3,0))</f>
        <v/>
      </c>
      <c r="D218" s="1"/>
      <c r="E218" s="1"/>
      <c r="F218" s="1"/>
      <c r="G218" s="1"/>
      <c r="H218" s="1"/>
      <c r="I218" s="4"/>
      <c r="J218" s="1"/>
      <c r="K218" s="1"/>
    </row>
    <row r="219" spans="1:11">
      <c r="A219" s="1">
        <v>213</v>
      </c>
      <c r="B219" s="104" t="str">
        <f t="shared" si="3"/>
        <v/>
      </c>
      <c r="C219" s="105" t="str">
        <f>IF(E219="","",VLOOKUP(E219,コード!$D$2:$F$351,3,0))</f>
        <v/>
      </c>
      <c r="D219" s="1"/>
      <c r="E219" s="1"/>
      <c r="F219" s="1"/>
      <c r="G219" s="1"/>
      <c r="H219" s="1"/>
      <c r="I219" s="4"/>
      <c r="J219" s="1"/>
      <c r="K219" s="1"/>
    </row>
    <row r="220" spans="1:11">
      <c r="A220" s="1">
        <v>214</v>
      </c>
      <c r="B220" s="104" t="str">
        <f t="shared" si="3"/>
        <v/>
      </c>
      <c r="C220" s="105" t="str">
        <f>IF(E220="","",VLOOKUP(E220,コード!$D$2:$F$351,3,0))</f>
        <v/>
      </c>
      <c r="D220" s="1"/>
      <c r="E220" s="1"/>
      <c r="F220" s="1"/>
      <c r="G220" s="1"/>
      <c r="H220" s="1"/>
      <c r="I220" s="4"/>
      <c r="J220" s="1"/>
      <c r="K220" s="1"/>
    </row>
    <row r="221" spans="1:11">
      <c r="A221" s="1">
        <v>215</v>
      </c>
      <c r="B221" s="104" t="str">
        <f t="shared" si="3"/>
        <v/>
      </c>
      <c r="C221" s="105" t="str">
        <f>IF(E221="","",VLOOKUP(E221,コード!$D$2:$F$351,3,0))</f>
        <v/>
      </c>
      <c r="D221" s="1"/>
      <c r="E221" s="1"/>
      <c r="F221" s="1"/>
      <c r="G221" s="1"/>
      <c r="H221" s="1"/>
      <c r="I221" s="4"/>
      <c r="J221" s="1"/>
      <c r="K221" s="1"/>
    </row>
    <row r="222" spans="1:11">
      <c r="A222" s="1">
        <v>216</v>
      </c>
      <c r="B222" s="104" t="str">
        <f t="shared" si="3"/>
        <v/>
      </c>
      <c r="C222" s="105" t="str">
        <f>IF(E222="","",VLOOKUP(E222,コード!$D$2:$F$351,3,0))</f>
        <v/>
      </c>
      <c r="D222" s="1"/>
      <c r="E222" s="1"/>
      <c r="F222" s="1"/>
      <c r="G222" s="1"/>
      <c r="H222" s="1"/>
      <c r="I222" s="4"/>
      <c r="J222" s="1"/>
      <c r="K222" s="1"/>
    </row>
    <row r="223" spans="1:11">
      <c r="A223" s="1">
        <v>217</v>
      </c>
      <c r="B223" s="104" t="str">
        <f t="shared" si="3"/>
        <v/>
      </c>
      <c r="C223" s="105" t="str">
        <f>IF(E223="","",VLOOKUP(E223,コード!$D$2:$F$351,3,0))</f>
        <v/>
      </c>
      <c r="D223" s="1"/>
      <c r="E223" s="1"/>
      <c r="F223" s="1"/>
      <c r="G223" s="1"/>
      <c r="H223" s="1"/>
      <c r="I223" s="4"/>
      <c r="J223" s="1"/>
      <c r="K223" s="1"/>
    </row>
    <row r="224" spans="1:11">
      <c r="A224" s="1">
        <v>218</v>
      </c>
      <c r="B224" s="104" t="str">
        <f t="shared" si="3"/>
        <v/>
      </c>
      <c r="C224" s="105" t="str">
        <f>IF(E224="","",VLOOKUP(E224,コード!$D$2:$F$351,3,0))</f>
        <v/>
      </c>
      <c r="D224" s="1"/>
      <c r="E224" s="1"/>
      <c r="F224" s="1"/>
      <c r="G224" s="1"/>
      <c r="H224" s="1"/>
      <c r="I224" s="4"/>
      <c r="J224" s="1"/>
      <c r="K224" s="1"/>
    </row>
    <row r="225" spans="1:11">
      <c r="A225" s="1">
        <v>219</v>
      </c>
      <c r="B225" s="104" t="str">
        <f t="shared" si="3"/>
        <v/>
      </c>
      <c r="C225" s="105" t="str">
        <f>IF(E225="","",VLOOKUP(E225,コード!$D$2:$F$351,3,0))</f>
        <v/>
      </c>
      <c r="D225" s="1"/>
      <c r="E225" s="1"/>
      <c r="F225" s="1"/>
      <c r="G225" s="1"/>
      <c r="H225" s="1"/>
      <c r="I225" s="4"/>
      <c r="J225" s="1"/>
      <c r="K225" s="1"/>
    </row>
    <row r="226" spans="1:11">
      <c r="A226" s="1">
        <v>220</v>
      </c>
      <c r="B226" s="104" t="str">
        <f t="shared" si="3"/>
        <v/>
      </c>
      <c r="C226" s="105" t="str">
        <f>IF(E226="","",VLOOKUP(E226,コード!$D$2:$F$351,3,0))</f>
        <v/>
      </c>
      <c r="D226" s="1"/>
      <c r="E226" s="1"/>
      <c r="F226" s="1"/>
      <c r="G226" s="1"/>
      <c r="H226" s="1"/>
      <c r="I226" s="4"/>
      <c r="J226" s="1"/>
      <c r="K226" s="1"/>
    </row>
    <row r="227" spans="1:11">
      <c r="A227" s="1">
        <v>221</v>
      </c>
      <c r="B227" s="104" t="str">
        <f t="shared" si="3"/>
        <v/>
      </c>
      <c r="C227" s="105" t="str">
        <f>IF(E227="","",VLOOKUP(E227,コード!$D$2:$F$351,3,0))</f>
        <v/>
      </c>
      <c r="D227" s="1"/>
      <c r="E227" s="1"/>
      <c r="F227" s="1"/>
      <c r="G227" s="1"/>
      <c r="H227" s="1"/>
      <c r="I227" s="4"/>
      <c r="J227" s="1"/>
      <c r="K227" s="1"/>
    </row>
    <row r="228" spans="1:11">
      <c r="A228" s="1">
        <v>222</v>
      </c>
      <c r="B228" s="104" t="str">
        <f t="shared" si="3"/>
        <v/>
      </c>
      <c r="C228" s="105" t="str">
        <f>IF(E228="","",VLOOKUP(E228,コード!$D$2:$F$351,3,0))</f>
        <v/>
      </c>
      <c r="D228" s="1"/>
      <c r="E228" s="1"/>
      <c r="F228" s="1"/>
      <c r="G228" s="1"/>
      <c r="H228" s="1"/>
      <c r="I228" s="4"/>
      <c r="J228" s="1"/>
      <c r="K228" s="1"/>
    </row>
    <row r="229" spans="1:11">
      <c r="A229" s="1">
        <v>223</v>
      </c>
      <c r="B229" s="104" t="str">
        <f t="shared" si="3"/>
        <v/>
      </c>
      <c r="C229" s="105" t="str">
        <f>IF(E229="","",VLOOKUP(E229,コード!$D$2:$F$351,3,0))</f>
        <v/>
      </c>
      <c r="D229" s="1"/>
      <c r="E229" s="1"/>
      <c r="F229" s="1"/>
      <c r="G229" s="1"/>
      <c r="H229" s="1"/>
      <c r="I229" s="4"/>
      <c r="J229" s="1"/>
      <c r="K229" s="1"/>
    </row>
    <row r="230" spans="1:11">
      <c r="A230" s="1">
        <v>224</v>
      </c>
      <c r="B230" s="104" t="str">
        <f t="shared" si="3"/>
        <v/>
      </c>
      <c r="C230" s="105" t="str">
        <f>IF(E230="","",VLOOKUP(E230,コード!$D$2:$F$351,3,0))</f>
        <v/>
      </c>
      <c r="D230" s="1"/>
      <c r="E230" s="1"/>
      <c r="F230" s="1"/>
      <c r="G230" s="1"/>
      <c r="H230" s="1"/>
      <c r="I230" s="4"/>
      <c r="J230" s="1"/>
      <c r="K230" s="1"/>
    </row>
    <row r="231" spans="1:11">
      <c r="A231" s="1">
        <v>225</v>
      </c>
      <c r="B231" s="104" t="str">
        <f t="shared" si="3"/>
        <v/>
      </c>
      <c r="C231" s="105" t="str">
        <f>IF(E231="","",VLOOKUP(E231,コード!$D$2:$F$351,3,0))</f>
        <v/>
      </c>
      <c r="D231" s="1"/>
      <c r="E231" s="1"/>
      <c r="F231" s="1"/>
      <c r="G231" s="1"/>
      <c r="H231" s="1"/>
      <c r="I231" s="4"/>
      <c r="J231" s="1"/>
      <c r="K231" s="1"/>
    </row>
    <row r="232" spans="1:11">
      <c r="A232" s="1">
        <v>226</v>
      </c>
      <c r="B232" s="104" t="str">
        <f t="shared" si="3"/>
        <v/>
      </c>
      <c r="C232" s="105" t="str">
        <f>IF(E232="","",VLOOKUP(E232,コード!$D$2:$F$351,3,0))</f>
        <v/>
      </c>
      <c r="D232" s="1"/>
      <c r="E232" s="1"/>
      <c r="F232" s="1"/>
      <c r="G232" s="1"/>
      <c r="H232" s="1"/>
      <c r="I232" s="4"/>
      <c r="J232" s="1"/>
      <c r="K232" s="1"/>
    </row>
    <row r="233" spans="1:11">
      <c r="A233" s="1">
        <v>227</v>
      </c>
      <c r="B233" s="104" t="str">
        <f t="shared" si="3"/>
        <v/>
      </c>
      <c r="C233" s="105" t="str">
        <f>IF(E233="","",VLOOKUP(E233,コード!$D$2:$F$351,3,0))</f>
        <v/>
      </c>
      <c r="D233" s="1"/>
      <c r="E233" s="1"/>
      <c r="F233" s="1"/>
      <c r="G233" s="1"/>
      <c r="H233" s="1"/>
      <c r="I233" s="4"/>
      <c r="J233" s="1"/>
      <c r="K233" s="1"/>
    </row>
    <row r="234" spans="1:11">
      <c r="A234" s="1">
        <v>228</v>
      </c>
      <c r="B234" s="104" t="str">
        <f t="shared" si="3"/>
        <v/>
      </c>
      <c r="C234" s="105" t="str">
        <f>IF(E234="","",VLOOKUP(E234,コード!$D$2:$F$351,3,0))</f>
        <v/>
      </c>
      <c r="D234" s="1"/>
      <c r="E234" s="1"/>
      <c r="F234" s="1"/>
      <c r="G234" s="1"/>
      <c r="H234" s="1"/>
      <c r="I234" s="4"/>
      <c r="J234" s="1"/>
      <c r="K234" s="1"/>
    </row>
    <row r="235" spans="1:11">
      <c r="A235" s="1">
        <v>229</v>
      </c>
      <c r="B235" s="104" t="str">
        <f t="shared" si="3"/>
        <v/>
      </c>
      <c r="C235" s="105" t="str">
        <f>IF(E235="","",VLOOKUP(E235,コード!$D$2:$F$351,3,0))</f>
        <v/>
      </c>
      <c r="D235" s="1"/>
      <c r="E235" s="1"/>
      <c r="F235" s="1"/>
      <c r="G235" s="1"/>
      <c r="H235" s="1"/>
      <c r="I235" s="4"/>
      <c r="J235" s="1"/>
      <c r="K235" s="1"/>
    </row>
    <row r="236" spans="1:11">
      <c r="A236" s="1">
        <v>230</v>
      </c>
      <c r="B236" s="104" t="str">
        <f t="shared" si="3"/>
        <v/>
      </c>
      <c r="C236" s="105" t="str">
        <f>IF(E236="","",VLOOKUP(E236,コード!$D$2:$F$351,3,0))</f>
        <v/>
      </c>
      <c r="D236" s="1"/>
      <c r="E236" s="1"/>
      <c r="F236" s="1"/>
      <c r="G236" s="1"/>
      <c r="H236" s="1"/>
      <c r="I236" s="4"/>
      <c r="J236" s="1"/>
      <c r="K236" s="1"/>
    </row>
    <row r="237" spans="1:11">
      <c r="A237" s="1">
        <v>231</v>
      </c>
      <c r="B237" s="104" t="str">
        <f t="shared" si="3"/>
        <v/>
      </c>
      <c r="C237" s="105" t="str">
        <f>IF(E237="","",VLOOKUP(E237,コード!$D$2:$F$351,3,0))</f>
        <v/>
      </c>
      <c r="D237" s="1"/>
      <c r="E237" s="1"/>
      <c r="F237" s="1"/>
      <c r="G237" s="1"/>
      <c r="H237" s="1"/>
      <c r="I237" s="4"/>
      <c r="J237" s="1"/>
      <c r="K237" s="1"/>
    </row>
    <row r="238" spans="1:11">
      <c r="A238" s="1">
        <v>232</v>
      </c>
      <c r="B238" s="104" t="str">
        <f t="shared" si="3"/>
        <v/>
      </c>
      <c r="C238" s="105" t="str">
        <f>IF(E238="","",VLOOKUP(E238,コード!$D$2:$F$351,3,0))</f>
        <v/>
      </c>
      <c r="D238" s="1"/>
      <c r="E238" s="1"/>
      <c r="F238" s="1"/>
      <c r="G238" s="1"/>
      <c r="H238" s="1"/>
      <c r="I238" s="4"/>
      <c r="J238" s="1"/>
      <c r="K238" s="1"/>
    </row>
    <row r="239" spans="1:11">
      <c r="A239" s="1">
        <v>233</v>
      </c>
      <c r="B239" s="104" t="str">
        <f t="shared" si="3"/>
        <v/>
      </c>
      <c r="C239" s="105" t="str">
        <f>IF(E239="","",VLOOKUP(E239,コード!$D$2:$F$351,3,0))</f>
        <v/>
      </c>
      <c r="D239" s="1"/>
      <c r="E239" s="1"/>
      <c r="F239" s="1"/>
      <c r="G239" s="1"/>
      <c r="H239" s="1"/>
      <c r="I239" s="4"/>
      <c r="J239" s="1"/>
      <c r="K239" s="1"/>
    </row>
    <row r="240" spans="1:11">
      <c r="A240" s="1">
        <v>234</v>
      </c>
      <c r="B240" s="104" t="str">
        <f t="shared" si="3"/>
        <v/>
      </c>
      <c r="C240" s="105" t="str">
        <f>IF(E240="","",VLOOKUP(E240,コード!$D$2:$F$351,3,0))</f>
        <v/>
      </c>
      <c r="D240" s="1"/>
      <c r="E240" s="1"/>
      <c r="F240" s="1"/>
      <c r="G240" s="1"/>
      <c r="H240" s="1"/>
      <c r="I240" s="4"/>
      <c r="J240" s="1"/>
      <c r="K240" s="1"/>
    </row>
    <row r="241" spans="1:12">
      <c r="A241" s="1">
        <v>235</v>
      </c>
      <c r="B241" s="104" t="str">
        <f t="shared" si="3"/>
        <v/>
      </c>
      <c r="C241" s="105" t="str">
        <f>IF(E241="","",VLOOKUP(E241,コード!$D$2:$F$351,3,0))</f>
        <v/>
      </c>
      <c r="D241" s="1"/>
      <c r="E241" s="1"/>
      <c r="F241" s="1"/>
      <c r="G241" s="1"/>
      <c r="H241" s="1"/>
      <c r="I241" s="4"/>
      <c r="J241" s="1"/>
      <c r="K241" s="1"/>
    </row>
    <row r="242" spans="1:12">
      <c r="A242" s="1">
        <v>236</v>
      </c>
      <c r="B242" s="104" t="str">
        <f t="shared" si="3"/>
        <v/>
      </c>
      <c r="C242" s="105" t="str">
        <f>IF(E242="","",VLOOKUP(E242,コード!$D$2:$F$351,3,0))</f>
        <v/>
      </c>
      <c r="D242" s="1"/>
      <c r="E242" s="1"/>
      <c r="F242" s="1"/>
      <c r="G242" s="1"/>
      <c r="H242" s="1"/>
      <c r="I242" s="4"/>
      <c r="J242" s="1"/>
      <c r="K242" s="1"/>
    </row>
    <row r="243" spans="1:12">
      <c r="A243" s="1">
        <v>237</v>
      </c>
      <c r="B243" s="104" t="str">
        <f t="shared" si="3"/>
        <v/>
      </c>
      <c r="C243" s="105" t="str">
        <f>IF(E243="","",VLOOKUP(E243,コード!$D$2:$F$351,3,0))</f>
        <v/>
      </c>
      <c r="D243" s="1"/>
      <c r="E243" s="1"/>
      <c r="F243" s="1"/>
      <c r="G243" s="1"/>
      <c r="H243" s="1"/>
      <c r="I243" s="4"/>
      <c r="J243" s="1"/>
      <c r="K243" s="1"/>
    </row>
    <row r="244" spans="1:12">
      <c r="A244" s="1">
        <v>238</v>
      </c>
      <c r="B244" s="104" t="str">
        <f t="shared" si="3"/>
        <v/>
      </c>
      <c r="C244" s="105" t="str">
        <f>IF(E244="","",VLOOKUP(E244,コード!$D$2:$F$351,3,0))</f>
        <v/>
      </c>
      <c r="D244" s="1"/>
      <c r="E244" s="1"/>
      <c r="F244" s="1"/>
      <c r="G244" s="1"/>
      <c r="H244" s="1"/>
      <c r="I244" s="4"/>
      <c r="J244" s="1"/>
      <c r="K244" s="1"/>
    </row>
    <row r="245" spans="1:12">
      <c r="A245" s="1">
        <v>239</v>
      </c>
      <c r="B245" s="104" t="str">
        <f t="shared" si="3"/>
        <v/>
      </c>
      <c r="C245" s="105" t="str">
        <f>IF(E245="","",VLOOKUP(E245,コード!$D$2:$F$351,3,0))</f>
        <v/>
      </c>
      <c r="D245" s="1"/>
      <c r="E245" s="1"/>
      <c r="F245" s="1"/>
      <c r="G245" s="1"/>
      <c r="H245" s="1"/>
      <c r="I245" s="4"/>
      <c r="J245" s="1"/>
      <c r="K245" s="1"/>
    </row>
    <row r="246" spans="1:12">
      <c r="A246" s="1">
        <v>240</v>
      </c>
      <c r="B246" s="104" t="str">
        <f t="shared" si="3"/>
        <v/>
      </c>
      <c r="C246" s="105" t="str">
        <f>IF(E246="","",VLOOKUP(E246,コード!$D$2:$F$351,3,0))</f>
        <v/>
      </c>
      <c r="D246" s="1"/>
      <c r="E246" s="1"/>
      <c r="F246" s="1"/>
      <c r="G246" s="1"/>
      <c r="H246" s="1"/>
      <c r="I246" s="4"/>
      <c r="J246" s="1"/>
      <c r="K246" s="1"/>
      <c r="L246" t="s">
        <v>759</v>
      </c>
    </row>
  </sheetData>
  <autoFilter ref="A6:K246" xr:uid="{00000000-0009-0000-0000-000001000000}"/>
  <phoneticPr fontId="1"/>
  <dataValidations count="2">
    <dataValidation type="whole" imeMode="halfAlpha" allowBlank="1" showInputMessage="1" showErrorMessage="1" sqref="F7:F246" xr:uid="{00000000-0002-0000-0100-000000000000}">
      <formula1>1</formula1>
      <formula2>6</formula2>
    </dataValidation>
    <dataValidation type="whole" imeMode="halfAlpha" allowBlank="1" showInputMessage="1" showErrorMessage="1" sqref="D7:D246" xr:uid="{00000000-0002-0000-0100-000001000000}">
      <formula1>1</formula1>
      <formula2>2</formula2>
    </dataValidation>
  </dataValidations>
  <pageMargins left="0.70866141732283472" right="0.70866141732283472" top="0.74803149606299213" bottom="0.74803149606299213" header="0.31496062992125984" footer="0.31496062992125984"/>
  <pageSetup paperSize="1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106"/>
  <sheetViews>
    <sheetView workbookViewId="0">
      <selection activeCell="B2" sqref="B2"/>
    </sheetView>
  </sheetViews>
  <sheetFormatPr defaultRowHeight="13.5"/>
  <cols>
    <col min="1" max="1" width="4.875" customWidth="1"/>
    <col min="2" max="2" width="19.25" bestFit="1" customWidth="1"/>
    <col min="3" max="3" width="5.5" bestFit="1" customWidth="1"/>
    <col min="4" max="6" width="7.125" bestFit="1" customWidth="1"/>
    <col min="7" max="9" width="7.125" customWidth="1"/>
    <col min="10" max="15" width="7.125" bestFit="1" customWidth="1"/>
  </cols>
  <sheetData>
    <row r="1" spans="2:15">
      <c r="B1" t="s">
        <v>805</v>
      </c>
    </row>
    <row r="2" spans="2:15">
      <c r="C2" t="s">
        <v>772</v>
      </c>
    </row>
    <row r="3" spans="2:15">
      <c r="C3" t="s">
        <v>767</v>
      </c>
    </row>
    <row r="4" spans="2:15">
      <c r="B4" t="s">
        <v>765</v>
      </c>
      <c r="C4" t="s">
        <v>800</v>
      </c>
    </row>
    <row r="5" spans="2:15">
      <c r="B5" s="21" t="s">
        <v>766</v>
      </c>
      <c r="C5" s="36" t="s">
        <v>20</v>
      </c>
      <c r="D5" s="4" t="s">
        <v>771</v>
      </c>
      <c r="E5" s="7"/>
      <c r="F5" s="7"/>
      <c r="G5" s="7"/>
      <c r="H5" s="7"/>
      <c r="I5" s="5"/>
      <c r="J5" s="4" t="s">
        <v>773</v>
      </c>
      <c r="K5" s="7"/>
      <c r="L5" s="7"/>
      <c r="M5" s="7"/>
      <c r="N5" s="7"/>
      <c r="O5" s="5"/>
    </row>
    <row r="6" spans="2:15">
      <c r="B6" s="22" t="s">
        <v>735</v>
      </c>
      <c r="C6" s="37" t="s">
        <v>21</v>
      </c>
      <c r="D6" s="15" t="s">
        <v>774</v>
      </c>
      <c r="E6" s="16" t="s">
        <v>775</v>
      </c>
      <c r="F6" s="17" t="s">
        <v>776</v>
      </c>
      <c r="G6" s="15" t="s">
        <v>777</v>
      </c>
      <c r="H6" s="16" t="s">
        <v>778</v>
      </c>
      <c r="I6" s="17" t="s">
        <v>779</v>
      </c>
      <c r="J6" s="15" t="s">
        <v>780</v>
      </c>
      <c r="K6" s="16" t="s">
        <v>781</v>
      </c>
      <c r="L6" s="17" t="s">
        <v>782</v>
      </c>
      <c r="M6" s="15" t="s">
        <v>783</v>
      </c>
      <c r="N6" s="16" t="s">
        <v>784</v>
      </c>
      <c r="O6" s="17" t="s">
        <v>785</v>
      </c>
    </row>
    <row r="7" spans="2:15">
      <c r="B7" s="106" t="str">
        <f>IF(C7="","",VLOOKUP(C7,コード!$D$2:$F$351,3,0))</f>
        <v/>
      </c>
      <c r="C7" s="38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</row>
    <row r="8" spans="2:15">
      <c r="B8" s="107" t="str">
        <f>IF(C8="","",VLOOKUP(C8,コード!$D$2:$F$351,3,0))</f>
        <v/>
      </c>
      <c r="C8" s="39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</row>
    <row r="9" spans="2:15">
      <c r="B9" s="107" t="str">
        <f>IF(C9="","",VLOOKUP(C9,コード!$D$2:$F$351,3,0))</f>
        <v/>
      </c>
      <c r="C9" s="3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2:15">
      <c r="B10" s="107" t="str">
        <f>IF(C10="","",VLOOKUP(C10,コード!$D$2:$F$351,3,0))</f>
        <v/>
      </c>
      <c r="C10" s="3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2:15">
      <c r="B11" s="107" t="str">
        <f>IF(C11="","",VLOOKUP(C11,コード!$D$2:$F$351,3,0))</f>
        <v/>
      </c>
      <c r="C11" s="3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2:15">
      <c r="B12" s="107" t="str">
        <f>IF(C12="","",VLOOKUP(C12,コード!$D$2:$F$351,3,0))</f>
        <v/>
      </c>
      <c r="C12" s="3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2:15">
      <c r="B13" s="107" t="str">
        <f>IF(C13="","",VLOOKUP(C13,コード!$D$2:$F$351,3,0))</f>
        <v/>
      </c>
      <c r="C13" s="3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2:15">
      <c r="B14" s="107" t="str">
        <f>IF(C14="","",VLOOKUP(C14,コード!$D$2:$F$351,3,0))</f>
        <v/>
      </c>
      <c r="C14" s="3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2:15">
      <c r="B15" s="107" t="str">
        <f>IF(C15="","",VLOOKUP(C15,コード!$D$2:$F$351,3,0))</f>
        <v/>
      </c>
      <c r="C15" s="3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2:15">
      <c r="B16" s="107" t="str">
        <f>IF(C16="","",VLOOKUP(C16,コード!$D$2:$F$351,3,0))</f>
        <v/>
      </c>
      <c r="C16" s="3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spans="2:15">
      <c r="B17" s="107" t="str">
        <f>IF(C17="","",VLOOKUP(C17,コード!$D$2:$F$351,3,0))</f>
        <v/>
      </c>
      <c r="C17" s="39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2:15">
      <c r="B18" s="107" t="str">
        <f>IF(C18="","",VLOOKUP(C18,コード!$D$2:$F$351,3,0))</f>
        <v/>
      </c>
      <c r="C18" s="39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2:15">
      <c r="B19" s="107" t="str">
        <f>IF(C19="","",VLOOKUP(C19,コード!$D$2:$F$351,3,0))</f>
        <v/>
      </c>
      <c r="C19" s="39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2:15">
      <c r="B20" s="107" t="str">
        <f>IF(C20="","",VLOOKUP(C20,コード!$D$2:$F$351,3,0))</f>
        <v/>
      </c>
      <c r="C20" s="39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  <row r="21" spans="2:15">
      <c r="B21" s="107" t="str">
        <f>IF(C21="","",VLOOKUP(C21,コード!$D$2:$F$351,3,0))</f>
        <v/>
      </c>
      <c r="C21" s="39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2:15">
      <c r="B22" s="107" t="str">
        <f>IF(C22="","",VLOOKUP(C22,コード!$D$2:$F$351,3,0))</f>
        <v/>
      </c>
      <c r="C22" s="39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2:15">
      <c r="B23" s="107" t="str">
        <f>IF(C23="","",VLOOKUP(C23,コード!$D$2:$F$351,3,0))</f>
        <v/>
      </c>
      <c r="C23" s="39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2:15">
      <c r="B24" s="107" t="str">
        <f>IF(C24="","",VLOOKUP(C24,コード!$D$2:$F$351,3,0))</f>
        <v/>
      </c>
      <c r="C24" s="39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2:15">
      <c r="B25" s="107" t="str">
        <f>IF(C25="","",VLOOKUP(C25,コード!$D$2:$F$351,3,0))</f>
        <v/>
      </c>
      <c r="C25" s="39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2:15">
      <c r="B26" s="107" t="str">
        <f>IF(C26="","",VLOOKUP(C26,コード!$D$2:$F$351,3,0))</f>
        <v/>
      </c>
      <c r="C26" s="3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2:15">
      <c r="B27" s="107" t="str">
        <f>IF(C27="","",VLOOKUP(C27,コード!$D$2:$F$351,3,0))</f>
        <v/>
      </c>
      <c r="C27" s="3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</row>
    <row r="28" spans="2:15">
      <c r="B28" s="107" t="str">
        <f>IF(C28="","",VLOOKUP(C28,コード!$D$2:$F$351,3,0))</f>
        <v/>
      </c>
      <c r="C28" s="3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</row>
    <row r="29" spans="2:15">
      <c r="B29" s="107" t="str">
        <f>IF(C29="","",VLOOKUP(C29,コード!$D$2:$F$351,3,0))</f>
        <v/>
      </c>
      <c r="C29" s="39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2:15">
      <c r="B30" s="107" t="str">
        <f>IF(C30="","",VLOOKUP(C30,コード!$D$2:$F$351,3,0))</f>
        <v/>
      </c>
      <c r="C30" s="39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2:15">
      <c r="B31" s="107" t="str">
        <f>IF(C31="","",VLOOKUP(C31,コード!$D$2:$F$351,3,0))</f>
        <v/>
      </c>
      <c r="C31" s="39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  <row r="32" spans="2:15">
      <c r="B32" s="107" t="str">
        <f>IF(C32="","",VLOOKUP(C32,コード!$D$2:$F$351,3,0))</f>
        <v/>
      </c>
      <c r="C32" s="39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</row>
    <row r="33" spans="2:15">
      <c r="B33" s="107" t="str">
        <f>IF(C33="","",VLOOKUP(C33,コード!$D$2:$F$351,3,0))</f>
        <v/>
      </c>
      <c r="C33" s="39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9"/>
    </row>
    <row r="34" spans="2:15">
      <c r="B34" s="107" t="str">
        <f>IF(C34="","",VLOOKUP(C34,コード!$D$2:$F$351,3,0))</f>
        <v/>
      </c>
      <c r="C34" s="39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9"/>
    </row>
    <row r="35" spans="2:15">
      <c r="B35" s="107" t="str">
        <f>IF(C35="","",VLOOKUP(C35,コード!$D$2:$F$351,3,0))</f>
        <v/>
      </c>
      <c r="C35" s="39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9"/>
    </row>
    <row r="36" spans="2:15">
      <c r="B36" s="107" t="str">
        <f>IF(C36="","",VLOOKUP(C36,コード!$D$2:$F$351,3,0))</f>
        <v/>
      </c>
      <c r="C36" s="39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9"/>
    </row>
    <row r="37" spans="2:15">
      <c r="B37" s="107" t="str">
        <f>IF(C37="","",VLOOKUP(C37,コード!$D$2:$F$351,3,0))</f>
        <v/>
      </c>
      <c r="C37" s="3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9"/>
    </row>
    <row r="38" spans="2:15">
      <c r="B38" s="107" t="str">
        <f>IF(C38="","",VLOOKUP(C38,コード!$D$2:$F$351,3,0))</f>
        <v/>
      </c>
      <c r="C38" s="39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9"/>
    </row>
    <row r="39" spans="2:15">
      <c r="B39" s="107" t="str">
        <f>IF(C39="","",VLOOKUP(C39,コード!$D$2:$F$351,3,0))</f>
        <v/>
      </c>
      <c r="C39" s="3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9"/>
    </row>
    <row r="40" spans="2:15">
      <c r="B40" s="107" t="str">
        <f>IF(C40="","",VLOOKUP(C40,コード!$D$2:$F$351,3,0))</f>
        <v/>
      </c>
      <c r="C40" s="3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9"/>
    </row>
    <row r="41" spans="2:15">
      <c r="B41" s="107" t="str">
        <f>IF(C41="","",VLOOKUP(C41,コード!$D$2:$F$351,3,0))</f>
        <v/>
      </c>
      <c r="C41" s="39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9"/>
    </row>
    <row r="42" spans="2:15">
      <c r="B42" s="107" t="str">
        <f>IF(C42="","",VLOOKUP(C42,コード!$D$2:$F$351,3,0))</f>
        <v/>
      </c>
      <c r="C42" s="39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9"/>
    </row>
    <row r="43" spans="2:15">
      <c r="B43" s="107" t="str">
        <f>IF(C43="","",VLOOKUP(C43,コード!$D$2:$F$351,3,0))</f>
        <v/>
      </c>
      <c r="C43" s="39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9"/>
    </row>
    <row r="44" spans="2:15">
      <c r="B44" s="107" t="str">
        <f>IF(C44="","",VLOOKUP(C44,コード!$D$2:$F$351,3,0))</f>
        <v/>
      </c>
      <c r="C44" s="39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9"/>
    </row>
    <row r="45" spans="2:15">
      <c r="B45" s="107" t="str">
        <f>IF(C45="","",VLOOKUP(C45,コード!$D$2:$F$351,3,0))</f>
        <v/>
      </c>
      <c r="C45" s="3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9"/>
    </row>
    <row r="46" spans="2:15">
      <c r="B46" s="107" t="str">
        <f>IF(C46="","",VLOOKUP(C46,コード!$D$2:$F$351,3,0))</f>
        <v/>
      </c>
      <c r="C46" s="39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9"/>
    </row>
    <row r="47" spans="2:15">
      <c r="B47" s="107" t="str">
        <f>IF(C47="","",VLOOKUP(C47,コード!$D$2:$F$351,3,0))</f>
        <v/>
      </c>
      <c r="C47" s="3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9"/>
    </row>
    <row r="48" spans="2:15">
      <c r="B48" s="107" t="str">
        <f>IF(C48="","",VLOOKUP(C48,コード!$D$2:$F$351,3,0))</f>
        <v/>
      </c>
      <c r="C48" s="39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9"/>
    </row>
    <row r="49" spans="2:15">
      <c r="B49" s="107" t="str">
        <f>IF(C49="","",VLOOKUP(C49,コード!$D$2:$F$351,3,0))</f>
        <v/>
      </c>
      <c r="C49" s="39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9"/>
    </row>
    <row r="50" spans="2:15">
      <c r="B50" s="107" t="str">
        <f>IF(C50="","",VLOOKUP(C50,コード!$D$2:$F$351,3,0))</f>
        <v/>
      </c>
      <c r="C50" s="39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9"/>
    </row>
    <row r="51" spans="2:15">
      <c r="B51" s="107" t="str">
        <f>IF(C51="","",VLOOKUP(C51,コード!$D$2:$F$351,3,0))</f>
        <v/>
      </c>
      <c r="C51" s="39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9"/>
    </row>
    <row r="52" spans="2:15">
      <c r="B52" s="107" t="str">
        <f>IF(C52="","",VLOOKUP(C52,コード!$D$2:$F$351,3,0))</f>
        <v/>
      </c>
      <c r="C52" s="39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9"/>
    </row>
    <row r="53" spans="2:15">
      <c r="B53" s="107" t="str">
        <f>IF(C53="","",VLOOKUP(C53,コード!$D$2:$F$351,3,0))</f>
        <v/>
      </c>
      <c r="C53" s="39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9"/>
    </row>
    <row r="54" spans="2:15">
      <c r="B54" s="107" t="str">
        <f>IF(C54="","",VLOOKUP(C54,コード!$D$2:$F$351,3,0))</f>
        <v/>
      </c>
      <c r="C54" s="39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9"/>
    </row>
    <row r="55" spans="2:15">
      <c r="B55" s="107" t="str">
        <f>IF(C55="","",VLOOKUP(C55,コード!$D$2:$F$351,3,0))</f>
        <v/>
      </c>
      <c r="C55" s="39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9"/>
    </row>
    <row r="56" spans="2:15">
      <c r="B56" s="107" t="str">
        <f>IF(C56="","",VLOOKUP(C56,コード!$D$2:$F$351,3,0))</f>
        <v/>
      </c>
      <c r="C56" s="39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9"/>
    </row>
    <row r="57" spans="2:15">
      <c r="B57" s="107" t="str">
        <f>IF(C57="","",VLOOKUP(C57,コード!$D$2:$F$351,3,0))</f>
        <v/>
      </c>
      <c r="C57" s="39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9"/>
    </row>
    <row r="58" spans="2:15">
      <c r="B58" s="107" t="str">
        <f>IF(C58="","",VLOOKUP(C58,コード!$D$2:$F$351,3,0))</f>
        <v/>
      </c>
      <c r="C58" s="39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9"/>
    </row>
    <row r="59" spans="2:15">
      <c r="B59" s="107" t="str">
        <f>IF(C59="","",VLOOKUP(C59,コード!$D$2:$F$351,3,0))</f>
        <v/>
      </c>
      <c r="C59" s="3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9"/>
    </row>
    <row r="60" spans="2:15">
      <c r="B60" s="107" t="str">
        <f>IF(C60="","",VLOOKUP(C60,コード!$D$2:$F$351,3,0))</f>
        <v/>
      </c>
      <c r="C60" s="39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9"/>
    </row>
    <row r="61" spans="2:15">
      <c r="B61" s="107" t="str">
        <f>IF(C61="","",VLOOKUP(C61,コード!$D$2:$F$351,3,0))</f>
        <v/>
      </c>
      <c r="C61" s="39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9"/>
    </row>
    <row r="62" spans="2:15">
      <c r="B62" s="107" t="str">
        <f>IF(C62="","",VLOOKUP(C62,コード!$D$2:$F$351,3,0))</f>
        <v/>
      </c>
      <c r="C62" s="39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9"/>
    </row>
    <row r="63" spans="2:15">
      <c r="B63" s="107" t="str">
        <f>IF(C63="","",VLOOKUP(C63,コード!$D$2:$F$351,3,0))</f>
        <v/>
      </c>
      <c r="C63" s="39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9"/>
    </row>
    <row r="64" spans="2:15">
      <c r="B64" s="107" t="str">
        <f>IF(C64="","",VLOOKUP(C64,コード!$D$2:$F$351,3,0))</f>
        <v/>
      </c>
      <c r="C64" s="39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9"/>
    </row>
    <row r="65" spans="2:15">
      <c r="B65" s="107" t="str">
        <f>IF(C65="","",VLOOKUP(C65,コード!$D$2:$F$351,3,0))</f>
        <v/>
      </c>
      <c r="C65" s="39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9"/>
    </row>
    <row r="66" spans="2:15">
      <c r="B66" s="107" t="str">
        <f>IF(C66="","",VLOOKUP(C66,コード!$D$2:$F$351,3,0))</f>
        <v/>
      </c>
      <c r="C66" s="39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9"/>
    </row>
    <row r="67" spans="2:15">
      <c r="B67" s="107" t="str">
        <f>IF(C67="","",VLOOKUP(C67,コード!$D$2:$F$351,3,0))</f>
        <v/>
      </c>
      <c r="C67" s="39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9"/>
    </row>
    <row r="68" spans="2:15">
      <c r="B68" s="107" t="str">
        <f>IF(C68="","",VLOOKUP(C68,コード!$D$2:$F$351,3,0))</f>
        <v/>
      </c>
      <c r="C68" s="39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9"/>
    </row>
    <row r="69" spans="2:15">
      <c r="B69" s="107" t="str">
        <f>IF(C69="","",VLOOKUP(C69,コード!$D$2:$F$351,3,0))</f>
        <v/>
      </c>
      <c r="C69" s="39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9"/>
    </row>
    <row r="70" spans="2:15">
      <c r="B70" s="107" t="str">
        <f>IF(C70="","",VLOOKUP(C70,コード!$D$2:$F$351,3,0))</f>
        <v/>
      </c>
      <c r="C70" s="39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9"/>
    </row>
    <row r="71" spans="2:15">
      <c r="B71" s="107" t="str">
        <f>IF(C71="","",VLOOKUP(C71,コード!$D$2:$F$351,3,0))</f>
        <v/>
      </c>
      <c r="C71" s="39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9"/>
    </row>
    <row r="72" spans="2:15">
      <c r="B72" s="107" t="str">
        <f>IF(C72="","",VLOOKUP(C72,コード!$D$2:$F$351,3,0))</f>
        <v/>
      </c>
      <c r="C72" s="39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9"/>
    </row>
    <row r="73" spans="2:15">
      <c r="B73" s="107" t="str">
        <f>IF(C73="","",VLOOKUP(C73,コード!$D$2:$F$351,3,0))</f>
        <v/>
      </c>
      <c r="C73" s="39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9"/>
    </row>
    <row r="74" spans="2:15">
      <c r="B74" s="107" t="str">
        <f>IF(C74="","",VLOOKUP(C74,コード!$D$2:$F$351,3,0))</f>
        <v/>
      </c>
      <c r="C74" s="39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9"/>
    </row>
    <row r="75" spans="2:15">
      <c r="B75" s="107" t="str">
        <f>IF(C75="","",VLOOKUP(C75,コード!$D$2:$F$351,3,0))</f>
        <v/>
      </c>
      <c r="C75" s="39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9"/>
    </row>
    <row r="76" spans="2:15">
      <c r="B76" s="107" t="str">
        <f>IF(C76="","",VLOOKUP(C76,コード!$D$2:$F$351,3,0))</f>
        <v/>
      </c>
      <c r="C76" s="39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9"/>
    </row>
    <row r="77" spans="2:15">
      <c r="B77" s="107" t="str">
        <f>IF(C77="","",VLOOKUP(C77,コード!$D$2:$F$351,3,0))</f>
        <v/>
      </c>
      <c r="C77" s="39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9"/>
    </row>
    <row r="78" spans="2:15">
      <c r="B78" s="107" t="str">
        <f>IF(C78="","",VLOOKUP(C78,コード!$D$2:$F$351,3,0))</f>
        <v/>
      </c>
      <c r="C78" s="39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9"/>
    </row>
    <row r="79" spans="2:15">
      <c r="B79" s="107" t="str">
        <f>IF(C79="","",VLOOKUP(C79,コード!$D$2:$F$351,3,0))</f>
        <v/>
      </c>
      <c r="C79" s="39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9"/>
    </row>
    <row r="80" spans="2:15">
      <c r="B80" s="107" t="str">
        <f>IF(C80="","",VLOOKUP(C80,コード!$D$2:$F$351,3,0))</f>
        <v/>
      </c>
      <c r="C80" s="39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9"/>
    </row>
    <row r="81" spans="2:15">
      <c r="B81" s="107" t="str">
        <f>IF(C81="","",VLOOKUP(C81,コード!$D$2:$F$351,3,0))</f>
        <v/>
      </c>
      <c r="C81" s="39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9"/>
    </row>
    <row r="82" spans="2:15">
      <c r="B82" s="107" t="str">
        <f>IF(C82="","",VLOOKUP(C82,コード!$D$2:$F$351,3,0))</f>
        <v/>
      </c>
      <c r="C82" s="39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9"/>
    </row>
    <row r="83" spans="2:15">
      <c r="B83" s="107" t="str">
        <f>IF(C83="","",VLOOKUP(C83,コード!$D$2:$F$351,3,0))</f>
        <v/>
      </c>
      <c r="C83" s="39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9"/>
    </row>
    <row r="84" spans="2:15">
      <c r="B84" s="107" t="str">
        <f>IF(C84="","",VLOOKUP(C84,コード!$D$2:$F$351,3,0))</f>
        <v/>
      </c>
      <c r="C84" s="39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9"/>
    </row>
    <row r="85" spans="2:15">
      <c r="B85" s="107" t="str">
        <f>IF(C85="","",VLOOKUP(C85,コード!$D$2:$F$351,3,0))</f>
        <v/>
      </c>
      <c r="C85" s="39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9"/>
    </row>
    <row r="86" spans="2:15">
      <c r="B86" s="107" t="str">
        <f>IF(C86="","",VLOOKUP(C86,コード!$D$2:$F$351,3,0))</f>
        <v/>
      </c>
      <c r="C86" s="39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9"/>
    </row>
    <row r="87" spans="2:15">
      <c r="B87" s="107" t="str">
        <f>IF(C87="","",VLOOKUP(C87,コード!$D$2:$F$351,3,0))</f>
        <v/>
      </c>
      <c r="C87" s="39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9"/>
    </row>
    <row r="88" spans="2:15">
      <c r="B88" s="107" t="str">
        <f>IF(C88="","",VLOOKUP(C88,コード!$D$2:$F$351,3,0))</f>
        <v/>
      </c>
      <c r="C88" s="39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9"/>
    </row>
    <row r="89" spans="2:15">
      <c r="B89" s="107" t="str">
        <f>IF(C89="","",VLOOKUP(C89,コード!$D$2:$F$351,3,0))</f>
        <v/>
      </c>
      <c r="C89" s="39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9"/>
    </row>
    <row r="90" spans="2:15">
      <c r="B90" s="107" t="str">
        <f>IF(C90="","",VLOOKUP(C90,コード!$D$2:$F$351,3,0))</f>
        <v/>
      </c>
      <c r="C90" s="39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9"/>
    </row>
    <row r="91" spans="2:15">
      <c r="B91" s="107" t="str">
        <f>IF(C91="","",VLOOKUP(C91,コード!$D$2:$F$351,3,0))</f>
        <v/>
      </c>
      <c r="C91" s="39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9"/>
    </row>
    <row r="92" spans="2:15">
      <c r="B92" s="107" t="str">
        <f>IF(C92="","",VLOOKUP(C92,コード!$D$2:$F$351,3,0))</f>
        <v/>
      </c>
      <c r="C92" s="39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9"/>
    </row>
    <row r="93" spans="2:15">
      <c r="B93" s="107" t="str">
        <f>IF(C93="","",VLOOKUP(C93,コード!$D$2:$F$351,3,0))</f>
        <v/>
      </c>
      <c r="C93" s="39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9"/>
    </row>
    <row r="94" spans="2:15">
      <c r="B94" s="107" t="str">
        <f>IF(C94="","",VLOOKUP(C94,コード!$D$2:$F$351,3,0))</f>
        <v/>
      </c>
      <c r="C94" s="39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9"/>
    </row>
    <row r="95" spans="2:15">
      <c r="B95" s="107" t="str">
        <f>IF(C95="","",VLOOKUP(C95,コード!$D$2:$F$351,3,0))</f>
        <v/>
      </c>
      <c r="C95" s="39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9"/>
    </row>
    <row r="96" spans="2:15">
      <c r="B96" s="107" t="str">
        <f>IF(C96="","",VLOOKUP(C96,コード!$D$2:$F$351,3,0))</f>
        <v/>
      </c>
      <c r="C96" s="39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9"/>
    </row>
    <row r="97" spans="2:15">
      <c r="B97" s="107" t="str">
        <f>IF(C97="","",VLOOKUP(C97,コード!$D$2:$F$351,3,0))</f>
        <v/>
      </c>
      <c r="C97" s="39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9"/>
    </row>
    <row r="98" spans="2:15">
      <c r="B98" s="107" t="str">
        <f>IF(C98="","",VLOOKUP(C98,コード!$D$2:$F$351,3,0))</f>
        <v/>
      </c>
      <c r="C98" s="39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9"/>
    </row>
    <row r="99" spans="2:15">
      <c r="B99" s="107" t="str">
        <f>IF(C99="","",VLOOKUP(C99,コード!$D$2:$F$351,3,0))</f>
        <v/>
      </c>
      <c r="C99" s="39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9"/>
    </row>
    <row r="100" spans="2:15">
      <c r="B100" s="107" t="str">
        <f>IF(C100="","",VLOOKUP(C100,コード!$D$2:$F$351,3,0))</f>
        <v/>
      </c>
      <c r="C100" s="39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9"/>
    </row>
    <row r="101" spans="2:15">
      <c r="B101" s="107" t="str">
        <f>IF(C101="","",VLOOKUP(C101,コード!$D$2:$F$351,3,0))</f>
        <v/>
      </c>
      <c r="C101" s="39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9"/>
    </row>
    <row r="102" spans="2:15">
      <c r="B102" s="107" t="str">
        <f>IF(C102="","",VLOOKUP(C102,コード!$D$2:$F$351,3,0))</f>
        <v/>
      </c>
      <c r="C102" s="39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9"/>
    </row>
    <row r="103" spans="2:15">
      <c r="B103" s="107" t="str">
        <f>IF(C103="","",VLOOKUP(C103,コード!$D$2:$F$351,3,0))</f>
        <v/>
      </c>
      <c r="C103" s="39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9"/>
    </row>
    <row r="104" spans="2:15">
      <c r="B104" s="107" t="str">
        <f>IF(C104="","",VLOOKUP(C104,コード!$D$2:$F$351,3,0))</f>
        <v/>
      </c>
      <c r="C104" s="39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9"/>
    </row>
    <row r="105" spans="2:15">
      <c r="B105" s="107" t="str">
        <f>IF(C105="","",VLOOKUP(C105,コード!$D$2:$F$351,3,0))</f>
        <v/>
      </c>
      <c r="C105" s="39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9"/>
    </row>
    <row r="106" spans="2:15">
      <c r="B106" s="108" t="str">
        <f>IF(C106="","",VLOOKUP(C106,コード!$D$2:$F$351,3,0))</f>
        <v/>
      </c>
      <c r="C106" s="4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1"/>
    </row>
  </sheetData>
  <sortState xmlns:xlrd2="http://schemas.microsoft.com/office/spreadsheetml/2017/richdata2" ref="C7:L106">
    <sortCondition ref="C7:C106"/>
  </sortState>
  <phoneticPr fontId="1"/>
  <dataValidations count="1">
    <dataValidation imeMode="halfAlpha" allowBlank="1" showInputMessage="1" showErrorMessage="1" sqref="D7:L106" xr:uid="{00000000-0002-0000-0200-000000000000}"/>
  </dataValidations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1"/>
  <sheetViews>
    <sheetView zoomScaleNormal="100" zoomScaleSheetLayoutView="100" workbookViewId="0">
      <selection activeCell="G15" sqref="G15"/>
    </sheetView>
  </sheetViews>
  <sheetFormatPr defaultColWidth="9" defaultRowHeight="12"/>
  <cols>
    <col min="1" max="1" width="5.5" style="91" bestFit="1" customWidth="1"/>
    <col min="2" max="2" width="11.625" style="91" bestFit="1" customWidth="1"/>
    <col min="3" max="3" width="24.875" style="91" bestFit="1" customWidth="1"/>
    <col min="4" max="4" width="5.5" style="46" customWidth="1"/>
    <col min="5" max="5" width="23.75" style="46" bestFit="1" customWidth="1"/>
    <col min="6" max="6" width="41.375" style="46" bestFit="1" customWidth="1"/>
    <col min="7" max="7" width="21.375" style="46" bestFit="1" customWidth="1"/>
    <col min="8" max="8" width="9" style="46" customWidth="1"/>
    <col min="9" max="9" width="9" style="46"/>
    <col min="10" max="10" width="9" style="46" customWidth="1"/>
    <col min="11" max="13" width="9" style="46"/>
    <col min="14" max="14" width="9" style="46" customWidth="1"/>
    <col min="15" max="17" width="9" style="46"/>
    <col min="18" max="18" width="9" style="46" customWidth="1"/>
    <col min="19" max="16384" width="9" style="46"/>
  </cols>
  <sheetData>
    <row r="1" spans="1:7" ht="27">
      <c r="A1" s="41" t="s">
        <v>22</v>
      </c>
      <c r="B1" s="42" t="s">
        <v>23</v>
      </c>
      <c r="C1" s="42" t="s">
        <v>24</v>
      </c>
      <c r="D1" s="42" t="s">
        <v>25</v>
      </c>
      <c r="E1" s="43" t="s">
        <v>26</v>
      </c>
      <c r="F1" s="44" t="s">
        <v>27</v>
      </c>
      <c r="G1" s="45" t="s">
        <v>28</v>
      </c>
    </row>
    <row r="2" spans="1:7" ht="13.5">
      <c r="A2" s="47">
        <v>10</v>
      </c>
      <c r="B2" s="48" t="s">
        <v>29</v>
      </c>
      <c r="C2" s="48" t="s">
        <v>30</v>
      </c>
      <c r="D2" s="48">
        <v>1001</v>
      </c>
      <c r="E2" s="49" t="s">
        <v>31</v>
      </c>
      <c r="F2" s="50" t="s">
        <v>32</v>
      </c>
      <c r="G2" s="51"/>
    </row>
    <row r="3" spans="1:7" ht="13.5">
      <c r="A3" s="52">
        <v>10</v>
      </c>
      <c r="B3" s="53" t="s">
        <v>29</v>
      </c>
      <c r="C3" s="53" t="s">
        <v>30</v>
      </c>
      <c r="D3" s="53">
        <v>1002</v>
      </c>
      <c r="E3" s="54" t="s">
        <v>33</v>
      </c>
      <c r="F3" s="55" t="s">
        <v>34</v>
      </c>
      <c r="G3" s="56"/>
    </row>
    <row r="4" spans="1:7" ht="13.5">
      <c r="A4" s="52">
        <v>10</v>
      </c>
      <c r="B4" s="53" t="s">
        <v>29</v>
      </c>
      <c r="C4" s="53" t="s">
        <v>30</v>
      </c>
      <c r="D4" s="53">
        <v>1003</v>
      </c>
      <c r="E4" s="54" t="s">
        <v>35</v>
      </c>
      <c r="F4" s="55" t="s">
        <v>36</v>
      </c>
      <c r="G4" s="56"/>
    </row>
    <row r="5" spans="1:7" ht="13.5">
      <c r="A5" s="52">
        <v>10</v>
      </c>
      <c r="B5" s="53" t="s">
        <v>29</v>
      </c>
      <c r="C5" s="53" t="s">
        <v>30</v>
      </c>
      <c r="D5" s="53">
        <v>1004</v>
      </c>
      <c r="E5" s="54" t="s">
        <v>37</v>
      </c>
      <c r="F5" s="55" t="s">
        <v>38</v>
      </c>
      <c r="G5" s="56"/>
    </row>
    <row r="6" spans="1:7" ht="13.5">
      <c r="A6" s="52">
        <v>10</v>
      </c>
      <c r="B6" s="53" t="s">
        <v>29</v>
      </c>
      <c r="C6" s="53" t="s">
        <v>30</v>
      </c>
      <c r="D6" s="53">
        <v>1005</v>
      </c>
      <c r="E6" s="54" t="s">
        <v>39</v>
      </c>
      <c r="F6" s="55" t="s">
        <v>40</v>
      </c>
      <c r="G6" s="56"/>
    </row>
    <row r="7" spans="1:7" ht="13.5">
      <c r="A7" s="52">
        <v>10</v>
      </c>
      <c r="B7" s="53" t="s">
        <v>29</v>
      </c>
      <c r="C7" s="53" t="s">
        <v>30</v>
      </c>
      <c r="D7" s="53">
        <v>1006</v>
      </c>
      <c r="E7" s="54" t="s">
        <v>41</v>
      </c>
      <c r="F7" s="55" t="s">
        <v>42</v>
      </c>
      <c r="G7" s="56"/>
    </row>
    <row r="8" spans="1:7" ht="13.5">
      <c r="A8" s="52">
        <v>10</v>
      </c>
      <c r="B8" s="53" t="s">
        <v>29</v>
      </c>
      <c r="C8" s="53" t="s">
        <v>30</v>
      </c>
      <c r="D8" s="53">
        <v>1007</v>
      </c>
      <c r="E8" s="54" t="s">
        <v>43</v>
      </c>
      <c r="F8" s="55" t="s">
        <v>44</v>
      </c>
      <c r="G8" s="56"/>
    </row>
    <row r="9" spans="1:7" ht="13.5">
      <c r="A9" s="52">
        <v>10</v>
      </c>
      <c r="B9" s="53" t="s">
        <v>29</v>
      </c>
      <c r="C9" s="53" t="s">
        <v>30</v>
      </c>
      <c r="D9" s="53">
        <v>1008</v>
      </c>
      <c r="E9" s="54" t="s">
        <v>45</v>
      </c>
      <c r="F9" s="55" t="s">
        <v>46</v>
      </c>
      <c r="G9" s="56"/>
    </row>
    <row r="10" spans="1:7" ht="13.5">
      <c r="A10" s="52">
        <v>10</v>
      </c>
      <c r="B10" s="53" t="s">
        <v>29</v>
      </c>
      <c r="C10" s="53" t="s">
        <v>30</v>
      </c>
      <c r="D10" s="53">
        <v>1009</v>
      </c>
      <c r="E10" s="54" t="s">
        <v>47</v>
      </c>
      <c r="F10" s="55" t="s">
        <v>48</v>
      </c>
      <c r="G10" s="56"/>
    </row>
    <row r="11" spans="1:7" ht="13.5">
      <c r="A11" s="52">
        <v>10</v>
      </c>
      <c r="B11" s="53" t="s">
        <v>29</v>
      </c>
      <c r="C11" s="53" t="s">
        <v>30</v>
      </c>
      <c r="D11" s="53">
        <v>1010</v>
      </c>
      <c r="E11" s="54" t="s">
        <v>49</v>
      </c>
      <c r="F11" s="55" t="s">
        <v>50</v>
      </c>
      <c r="G11" s="56"/>
    </row>
    <row r="12" spans="1:7" ht="13.5">
      <c r="A12" s="52">
        <v>10</v>
      </c>
      <c r="B12" s="53" t="s">
        <v>29</v>
      </c>
      <c r="C12" s="53" t="s">
        <v>30</v>
      </c>
      <c r="D12" s="53">
        <v>1011</v>
      </c>
      <c r="E12" s="54" t="s">
        <v>51</v>
      </c>
      <c r="F12" s="55" t="s">
        <v>52</v>
      </c>
      <c r="G12" s="56"/>
    </row>
    <row r="13" spans="1:7" ht="13.5">
      <c r="A13" s="52">
        <v>10</v>
      </c>
      <c r="B13" s="53" t="s">
        <v>29</v>
      </c>
      <c r="C13" s="53" t="s">
        <v>30</v>
      </c>
      <c r="D13" s="53">
        <v>1012</v>
      </c>
      <c r="E13" s="54" t="s">
        <v>53</v>
      </c>
      <c r="F13" s="55" t="s">
        <v>54</v>
      </c>
      <c r="G13" s="56"/>
    </row>
    <row r="14" spans="1:7" ht="13.5">
      <c r="A14" s="52">
        <v>10</v>
      </c>
      <c r="B14" s="53" t="s">
        <v>29</v>
      </c>
      <c r="C14" s="53" t="s">
        <v>30</v>
      </c>
      <c r="D14" s="53">
        <v>1013</v>
      </c>
      <c r="E14" s="54" t="s">
        <v>55</v>
      </c>
      <c r="F14" s="55" t="s">
        <v>56</v>
      </c>
      <c r="G14" s="56"/>
    </row>
    <row r="15" spans="1:7" ht="13.5">
      <c r="A15" s="52">
        <v>10</v>
      </c>
      <c r="B15" s="53" t="s">
        <v>29</v>
      </c>
      <c r="C15" s="53" t="s">
        <v>30</v>
      </c>
      <c r="D15" s="109">
        <v>1014</v>
      </c>
      <c r="E15" s="110" t="s">
        <v>57</v>
      </c>
      <c r="F15" s="55" t="s">
        <v>58</v>
      </c>
      <c r="G15" s="111" t="s">
        <v>807</v>
      </c>
    </row>
    <row r="16" spans="1:7" ht="13.5">
      <c r="A16" s="52">
        <v>10</v>
      </c>
      <c r="B16" s="53" t="s">
        <v>29</v>
      </c>
      <c r="C16" s="53" t="s">
        <v>30</v>
      </c>
      <c r="D16" s="53">
        <v>1015</v>
      </c>
      <c r="E16" s="54" t="s">
        <v>59</v>
      </c>
      <c r="F16" s="55" t="s">
        <v>60</v>
      </c>
      <c r="G16" s="56"/>
    </row>
    <row r="17" spans="1:7" ht="13.5">
      <c r="A17" s="52">
        <v>10</v>
      </c>
      <c r="B17" s="53" t="s">
        <v>29</v>
      </c>
      <c r="C17" s="53" t="s">
        <v>30</v>
      </c>
      <c r="D17" s="53">
        <v>1016</v>
      </c>
      <c r="E17" s="54" t="s">
        <v>61</v>
      </c>
      <c r="F17" s="55" t="s">
        <v>62</v>
      </c>
      <c r="G17" s="56"/>
    </row>
    <row r="18" spans="1:7" ht="13.5">
      <c r="A18" s="52">
        <v>10</v>
      </c>
      <c r="B18" s="53" t="s">
        <v>29</v>
      </c>
      <c r="C18" s="53" t="s">
        <v>30</v>
      </c>
      <c r="D18" s="53">
        <v>1017</v>
      </c>
      <c r="E18" s="54" t="s">
        <v>63</v>
      </c>
      <c r="F18" s="55" t="s">
        <v>64</v>
      </c>
      <c r="G18" s="56"/>
    </row>
    <row r="19" spans="1:7" ht="13.5">
      <c r="A19" s="52">
        <v>10</v>
      </c>
      <c r="B19" s="53" t="s">
        <v>29</v>
      </c>
      <c r="C19" s="53" t="s">
        <v>30</v>
      </c>
      <c r="D19" s="53">
        <v>1018</v>
      </c>
      <c r="E19" s="54" t="s">
        <v>65</v>
      </c>
      <c r="F19" s="55" t="s">
        <v>66</v>
      </c>
      <c r="G19" s="56"/>
    </row>
    <row r="20" spans="1:7" ht="13.5">
      <c r="A20" s="52">
        <v>10</v>
      </c>
      <c r="B20" s="53" t="s">
        <v>29</v>
      </c>
      <c r="C20" s="53" t="s">
        <v>30</v>
      </c>
      <c r="D20" s="53">
        <v>1019</v>
      </c>
      <c r="E20" s="54" t="s">
        <v>67</v>
      </c>
      <c r="F20" s="55" t="s">
        <v>68</v>
      </c>
      <c r="G20" s="56"/>
    </row>
    <row r="21" spans="1:7" ht="13.5">
      <c r="A21" s="52">
        <v>10</v>
      </c>
      <c r="B21" s="53" t="s">
        <v>29</v>
      </c>
      <c r="C21" s="53" t="s">
        <v>30</v>
      </c>
      <c r="D21" s="53">
        <v>1020</v>
      </c>
      <c r="E21" s="54" t="s">
        <v>69</v>
      </c>
      <c r="F21" s="55" t="s">
        <v>70</v>
      </c>
      <c r="G21" s="56"/>
    </row>
    <row r="22" spans="1:7" ht="13.5">
      <c r="A22" s="52">
        <v>10</v>
      </c>
      <c r="B22" s="53" t="s">
        <v>29</v>
      </c>
      <c r="C22" s="53" t="s">
        <v>30</v>
      </c>
      <c r="D22" s="53">
        <v>1021</v>
      </c>
      <c r="E22" s="54" t="s">
        <v>71</v>
      </c>
      <c r="F22" s="55" t="s">
        <v>72</v>
      </c>
      <c r="G22" s="56"/>
    </row>
    <row r="23" spans="1:7" ht="13.5">
      <c r="A23" s="52">
        <v>10</v>
      </c>
      <c r="B23" s="53" t="s">
        <v>29</v>
      </c>
      <c r="C23" s="53" t="s">
        <v>30</v>
      </c>
      <c r="D23" s="53">
        <v>1022</v>
      </c>
      <c r="E23" s="57" t="s">
        <v>73</v>
      </c>
      <c r="F23" s="58" t="s">
        <v>74</v>
      </c>
      <c r="G23" s="56"/>
    </row>
    <row r="24" spans="1:7" ht="13.5">
      <c r="A24" s="52">
        <v>10</v>
      </c>
      <c r="B24" s="53" t="s">
        <v>29</v>
      </c>
      <c r="C24" s="53" t="s">
        <v>30</v>
      </c>
      <c r="D24" s="53">
        <v>1023</v>
      </c>
      <c r="E24" s="57" t="s">
        <v>75</v>
      </c>
      <c r="F24" s="58" t="s">
        <v>76</v>
      </c>
      <c r="G24" s="56"/>
    </row>
    <row r="25" spans="1:7" ht="13.5">
      <c r="A25" s="52">
        <v>10</v>
      </c>
      <c r="B25" s="53" t="s">
        <v>29</v>
      </c>
      <c r="C25" s="53" t="s">
        <v>30</v>
      </c>
      <c r="D25" s="53">
        <v>1024</v>
      </c>
      <c r="E25" s="57" t="s">
        <v>77</v>
      </c>
      <c r="F25" s="58" t="s">
        <v>78</v>
      </c>
      <c r="G25" s="56"/>
    </row>
    <row r="26" spans="1:7" ht="13.5">
      <c r="A26" s="52">
        <v>10</v>
      </c>
      <c r="B26" s="53" t="s">
        <v>29</v>
      </c>
      <c r="C26" s="53" t="s">
        <v>30</v>
      </c>
      <c r="D26" s="53">
        <v>1025</v>
      </c>
      <c r="E26" s="57" t="s">
        <v>79</v>
      </c>
      <c r="F26" s="58" t="s">
        <v>80</v>
      </c>
      <c r="G26" s="56"/>
    </row>
    <row r="27" spans="1:7" ht="13.5">
      <c r="A27" s="52">
        <v>10</v>
      </c>
      <c r="B27" s="53" t="s">
        <v>29</v>
      </c>
      <c r="C27" s="53" t="s">
        <v>30</v>
      </c>
      <c r="D27" s="53">
        <v>1026</v>
      </c>
      <c r="E27" s="57" t="s">
        <v>81</v>
      </c>
      <c r="F27" s="58" t="s">
        <v>82</v>
      </c>
      <c r="G27" s="56"/>
    </row>
    <row r="28" spans="1:7" ht="13.5">
      <c r="A28" s="52">
        <v>10</v>
      </c>
      <c r="B28" s="53" t="s">
        <v>29</v>
      </c>
      <c r="C28" s="53" t="s">
        <v>30</v>
      </c>
      <c r="D28" s="53">
        <v>1027</v>
      </c>
      <c r="E28" s="57" t="s">
        <v>83</v>
      </c>
      <c r="F28" s="58" t="s">
        <v>84</v>
      </c>
      <c r="G28" s="56"/>
    </row>
    <row r="29" spans="1:7" ht="13.5">
      <c r="A29" s="52">
        <v>10</v>
      </c>
      <c r="B29" s="53" t="s">
        <v>29</v>
      </c>
      <c r="C29" s="53" t="s">
        <v>30</v>
      </c>
      <c r="D29" s="53">
        <v>1028</v>
      </c>
      <c r="E29" s="57" t="s">
        <v>85</v>
      </c>
      <c r="F29" s="58" t="s">
        <v>86</v>
      </c>
      <c r="G29" s="56"/>
    </row>
    <row r="30" spans="1:7" ht="13.5">
      <c r="A30" s="52">
        <v>10</v>
      </c>
      <c r="B30" s="53" t="s">
        <v>29</v>
      </c>
      <c r="C30" s="53" t="s">
        <v>30</v>
      </c>
      <c r="D30" s="53">
        <v>1029</v>
      </c>
      <c r="E30" s="57" t="s">
        <v>87</v>
      </c>
      <c r="F30" s="58" t="s">
        <v>88</v>
      </c>
      <c r="G30" s="56"/>
    </row>
    <row r="31" spans="1:7" ht="13.5">
      <c r="A31" s="52">
        <v>10</v>
      </c>
      <c r="B31" s="53" t="s">
        <v>29</v>
      </c>
      <c r="C31" s="53" t="s">
        <v>30</v>
      </c>
      <c r="D31" s="53">
        <v>1030</v>
      </c>
      <c r="E31" s="57" t="s">
        <v>89</v>
      </c>
      <c r="F31" s="58" t="s">
        <v>90</v>
      </c>
      <c r="G31" s="56"/>
    </row>
    <row r="32" spans="1:7" ht="13.5">
      <c r="A32" s="52">
        <v>10</v>
      </c>
      <c r="B32" s="53" t="s">
        <v>29</v>
      </c>
      <c r="C32" s="53" t="s">
        <v>30</v>
      </c>
      <c r="D32" s="53">
        <v>1031</v>
      </c>
      <c r="E32" s="57" t="s">
        <v>91</v>
      </c>
      <c r="F32" s="58" t="s">
        <v>92</v>
      </c>
      <c r="G32" s="56"/>
    </row>
    <row r="33" spans="1:7" ht="13.5">
      <c r="A33" s="52">
        <v>10</v>
      </c>
      <c r="B33" s="53" t="s">
        <v>29</v>
      </c>
      <c r="C33" s="53" t="s">
        <v>30</v>
      </c>
      <c r="D33" s="53">
        <v>1032</v>
      </c>
      <c r="E33" s="57" t="s">
        <v>93</v>
      </c>
      <c r="F33" s="58" t="s">
        <v>94</v>
      </c>
      <c r="G33" s="56"/>
    </row>
    <row r="34" spans="1:7" ht="13.5">
      <c r="A34" s="52">
        <v>10</v>
      </c>
      <c r="B34" s="53" t="s">
        <v>29</v>
      </c>
      <c r="C34" s="53" t="s">
        <v>30</v>
      </c>
      <c r="D34" s="53">
        <v>1033</v>
      </c>
      <c r="E34" s="57" t="s">
        <v>95</v>
      </c>
      <c r="F34" s="58" t="s">
        <v>96</v>
      </c>
      <c r="G34" s="56"/>
    </row>
    <row r="35" spans="1:7" ht="13.5">
      <c r="A35" s="52">
        <v>10</v>
      </c>
      <c r="B35" s="53" t="s">
        <v>29</v>
      </c>
      <c r="C35" s="53" t="s">
        <v>30</v>
      </c>
      <c r="D35" s="53">
        <v>1034</v>
      </c>
      <c r="E35" s="57" t="s">
        <v>97</v>
      </c>
      <c r="F35" s="58" t="s">
        <v>98</v>
      </c>
      <c r="G35" s="56"/>
    </row>
    <row r="36" spans="1:7" ht="13.5">
      <c r="A36" s="52">
        <v>10</v>
      </c>
      <c r="B36" s="53" t="s">
        <v>29</v>
      </c>
      <c r="C36" s="53" t="s">
        <v>30</v>
      </c>
      <c r="D36" s="53">
        <v>1035</v>
      </c>
      <c r="E36" s="57" t="s">
        <v>99</v>
      </c>
      <c r="F36" s="58" t="s">
        <v>100</v>
      </c>
      <c r="G36" s="56"/>
    </row>
    <row r="37" spans="1:7" ht="13.5">
      <c r="A37" s="52">
        <v>10</v>
      </c>
      <c r="B37" s="53" t="s">
        <v>29</v>
      </c>
      <c r="C37" s="53" t="s">
        <v>30</v>
      </c>
      <c r="D37" s="53">
        <v>1036</v>
      </c>
      <c r="E37" s="57" t="s">
        <v>101</v>
      </c>
      <c r="F37" s="58" t="s">
        <v>102</v>
      </c>
      <c r="G37" s="56"/>
    </row>
    <row r="38" spans="1:7" ht="13.5">
      <c r="A38" s="52">
        <v>10</v>
      </c>
      <c r="B38" s="53" t="s">
        <v>29</v>
      </c>
      <c r="C38" s="53" t="s">
        <v>30</v>
      </c>
      <c r="D38" s="53">
        <v>1037</v>
      </c>
      <c r="E38" s="57" t="s">
        <v>103</v>
      </c>
      <c r="F38" s="58" t="s">
        <v>104</v>
      </c>
      <c r="G38" s="56"/>
    </row>
    <row r="39" spans="1:7" ht="13.5">
      <c r="A39" s="52">
        <v>10</v>
      </c>
      <c r="B39" s="53" t="s">
        <v>29</v>
      </c>
      <c r="C39" s="53" t="s">
        <v>30</v>
      </c>
      <c r="D39" s="53">
        <v>1038</v>
      </c>
      <c r="E39" s="57" t="s">
        <v>105</v>
      </c>
      <c r="F39" s="58" t="s">
        <v>106</v>
      </c>
      <c r="G39" s="56"/>
    </row>
    <row r="40" spans="1:7" ht="13.5">
      <c r="A40" s="52">
        <v>10</v>
      </c>
      <c r="B40" s="53" t="s">
        <v>29</v>
      </c>
      <c r="C40" s="53" t="s">
        <v>30</v>
      </c>
      <c r="D40" s="53">
        <v>1039</v>
      </c>
      <c r="E40" s="57" t="s">
        <v>107</v>
      </c>
      <c r="F40" s="58" t="s">
        <v>108</v>
      </c>
      <c r="G40" s="56"/>
    </row>
    <row r="41" spans="1:7" ht="13.5">
      <c r="A41" s="52">
        <v>10</v>
      </c>
      <c r="B41" s="53" t="s">
        <v>29</v>
      </c>
      <c r="C41" s="53" t="s">
        <v>30</v>
      </c>
      <c r="D41" s="53">
        <v>1040</v>
      </c>
      <c r="E41" s="57" t="s">
        <v>109</v>
      </c>
      <c r="F41" s="58" t="s">
        <v>110</v>
      </c>
      <c r="G41" s="56"/>
    </row>
    <row r="42" spans="1:7" ht="13.5">
      <c r="A42" s="52">
        <v>10</v>
      </c>
      <c r="B42" s="53" t="s">
        <v>29</v>
      </c>
      <c r="C42" s="53" t="s">
        <v>30</v>
      </c>
      <c r="D42" s="53">
        <v>1041</v>
      </c>
      <c r="E42" s="57" t="s">
        <v>111</v>
      </c>
      <c r="F42" s="58" t="s">
        <v>112</v>
      </c>
      <c r="G42" s="56"/>
    </row>
    <row r="43" spans="1:7" ht="13.5">
      <c r="A43" s="52">
        <v>10</v>
      </c>
      <c r="B43" s="53" t="s">
        <v>29</v>
      </c>
      <c r="C43" s="53" t="s">
        <v>30</v>
      </c>
      <c r="D43" s="53">
        <v>1042</v>
      </c>
      <c r="E43" s="57" t="s">
        <v>113</v>
      </c>
      <c r="F43" s="58" t="s">
        <v>114</v>
      </c>
      <c r="G43" s="56"/>
    </row>
    <row r="44" spans="1:7" ht="13.5">
      <c r="A44" s="52">
        <v>10</v>
      </c>
      <c r="B44" s="53" t="s">
        <v>29</v>
      </c>
      <c r="C44" s="53" t="s">
        <v>30</v>
      </c>
      <c r="D44" s="53">
        <v>1043</v>
      </c>
      <c r="E44" s="57" t="s">
        <v>115</v>
      </c>
      <c r="F44" s="58" t="s">
        <v>116</v>
      </c>
      <c r="G44" s="56"/>
    </row>
    <row r="45" spans="1:7" ht="13.5">
      <c r="A45" s="52">
        <v>10</v>
      </c>
      <c r="B45" s="53" t="s">
        <v>29</v>
      </c>
      <c r="C45" s="53" t="s">
        <v>30</v>
      </c>
      <c r="D45" s="53">
        <v>1044</v>
      </c>
      <c r="E45" s="57" t="s">
        <v>117</v>
      </c>
      <c r="F45" s="58" t="s">
        <v>118</v>
      </c>
      <c r="G45" s="56"/>
    </row>
    <row r="46" spans="1:7" ht="13.5">
      <c r="A46" s="52">
        <v>10</v>
      </c>
      <c r="B46" s="53" t="s">
        <v>29</v>
      </c>
      <c r="C46" s="53" t="s">
        <v>30</v>
      </c>
      <c r="D46" s="53">
        <v>1045</v>
      </c>
      <c r="E46" s="57" t="s">
        <v>119</v>
      </c>
      <c r="F46" s="58" t="s">
        <v>120</v>
      </c>
      <c r="G46" s="56"/>
    </row>
    <row r="47" spans="1:7" ht="13.5">
      <c r="A47" s="52">
        <v>10</v>
      </c>
      <c r="B47" s="53" t="s">
        <v>29</v>
      </c>
      <c r="C47" s="53" t="s">
        <v>30</v>
      </c>
      <c r="D47" s="53">
        <v>1046</v>
      </c>
      <c r="E47" s="57" t="s">
        <v>121</v>
      </c>
      <c r="F47" s="58" t="s">
        <v>122</v>
      </c>
      <c r="G47" s="56"/>
    </row>
    <row r="48" spans="1:7" ht="13.5">
      <c r="A48" s="52">
        <v>10</v>
      </c>
      <c r="B48" s="53" t="s">
        <v>29</v>
      </c>
      <c r="C48" s="53" t="s">
        <v>30</v>
      </c>
      <c r="D48" s="53">
        <v>1047</v>
      </c>
      <c r="E48" s="57" t="s">
        <v>123</v>
      </c>
      <c r="F48" s="58" t="s">
        <v>124</v>
      </c>
      <c r="G48" s="56"/>
    </row>
    <row r="49" spans="1:7" ht="13.5">
      <c r="A49" s="52">
        <v>10</v>
      </c>
      <c r="B49" s="53" t="s">
        <v>29</v>
      </c>
      <c r="C49" s="53" t="s">
        <v>30</v>
      </c>
      <c r="D49" s="53">
        <v>1048</v>
      </c>
      <c r="E49" s="57" t="s">
        <v>125</v>
      </c>
      <c r="F49" s="58" t="s">
        <v>126</v>
      </c>
      <c r="G49" s="56"/>
    </row>
    <row r="50" spans="1:7" ht="13.5">
      <c r="A50" s="52">
        <v>10</v>
      </c>
      <c r="B50" s="53" t="s">
        <v>29</v>
      </c>
      <c r="C50" s="53" t="s">
        <v>30</v>
      </c>
      <c r="D50" s="53">
        <v>1049</v>
      </c>
      <c r="E50" s="57" t="s">
        <v>127</v>
      </c>
      <c r="F50" s="58" t="s">
        <v>128</v>
      </c>
      <c r="G50" s="56"/>
    </row>
    <row r="51" spans="1:7" ht="13.5">
      <c r="A51" s="52">
        <v>10</v>
      </c>
      <c r="B51" s="53" t="s">
        <v>29</v>
      </c>
      <c r="C51" s="53" t="s">
        <v>30</v>
      </c>
      <c r="D51" s="53">
        <v>1050</v>
      </c>
      <c r="E51" s="57" t="s">
        <v>129</v>
      </c>
      <c r="F51" s="58" t="s">
        <v>130</v>
      </c>
      <c r="G51" s="56"/>
    </row>
    <row r="52" spans="1:7" ht="13.5">
      <c r="A52" s="52">
        <v>10</v>
      </c>
      <c r="B52" s="53" t="s">
        <v>29</v>
      </c>
      <c r="C52" s="53" t="s">
        <v>30</v>
      </c>
      <c r="D52" s="53">
        <v>1051</v>
      </c>
      <c r="E52" s="57" t="s">
        <v>131</v>
      </c>
      <c r="F52" s="58" t="s">
        <v>132</v>
      </c>
      <c r="G52" s="56"/>
    </row>
    <row r="53" spans="1:7" ht="13.5">
      <c r="A53" s="52">
        <v>10</v>
      </c>
      <c r="B53" s="53" t="s">
        <v>29</v>
      </c>
      <c r="C53" s="53" t="s">
        <v>30</v>
      </c>
      <c r="D53" s="53">
        <v>1052</v>
      </c>
      <c r="E53" s="57" t="s">
        <v>133</v>
      </c>
      <c r="F53" s="58" t="s">
        <v>134</v>
      </c>
      <c r="G53" s="56"/>
    </row>
    <row r="54" spans="1:7" ht="13.5">
      <c r="A54" s="52">
        <v>10</v>
      </c>
      <c r="B54" s="53" t="s">
        <v>29</v>
      </c>
      <c r="C54" s="53" t="s">
        <v>30</v>
      </c>
      <c r="D54" s="53">
        <v>1053</v>
      </c>
      <c r="E54" s="57" t="s">
        <v>135</v>
      </c>
      <c r="F54" s="58" t="s">
        <v>136</v>
      </c>
      <c r="G54" s="56"/>
    </row>
    <row r="55" spans="1:7" ht="13.5">
      <c r="A55" s="52">
        <v>10</v>
      </c>
      <c r="B55" s="53" t="s">
        <v>29</v>
      </c>
      <c r="C55" s="53" t="s">
        <v>30</v>
      </c>
      <c r="D55" s="53">
        <v>1054</v>
      </c>
      <c r="E55" s="57" t="s">
        <v>137</v>
      </c>
      <c r="F55" s="58" t="s">
        <v>138</v>
      </c>
      <c r="G55" s="56"/>
    </row>
    <row r="56" spans="1:7" ht="13.5">
      <c r="A56" s="52">
        <v>10</v>
      </c>
      <c r="B56" s="53" t="s">
        <v>29</v>
      </c>
      <c r="C56" s="53" t="s">
        <v>30</v>
      </c>
      <c r="D56" s="53">
        <v>1055</v>
      </c>
      <c r="E56" s="57" t="s">
        <v>139</v>
      </c>
      <c r="F56" s="58" t="s">
        <v>140</v>
      </c>
      <c r="G56" s="56"/>
    </row>
    <row r="57" spans="1:7" ht="13.5">
      <c r="A57" s="52">
        <v>10</v>
      </c>
      <c r="B57" s="53" t="s">
        <v>29</v>
      </c>
      <c r="C57" s="53" t="s">
        <v>30</v>
      </c>
      <c r="D57" s="53">
        <v>1056</v>
      </c>
      <c r="E57" s="57" t="s">
        <v>141</v>
      </c>
      <c r="F57" s="58" t="s">
        <v>142</v>
      </c>
      <c r="G57" s="56"/>
    </row>
    <row r="58" spans="1:7" ht="13.5">
      <c r="A58" s="52">
        <v>10</v>
      </c>
      <c r="B58" s="53" t="s">
        <v>29</v>
      </c>
      <c r="C58" s="53" t="s">
        <v>30</v>
      </c>
      <c r="D58" s="53">
        <v>1057</v>
      </c>
      <c r="E58" s="57" t="s">
        <v>143</v>
      </c>
      <c r="F58" s="58" t="s">
        <v>144</v>
      </c>
      <c r="G58" s="56"/>
    </row>
    <row r="59" spans="1:7" ht="13.5">
      <c r="A59" s="52">
        <v>10</v>
      </c>
      <c r="B59" s="53" t="s">
        <v>29</v>
      </c>
      <c r="C59" s="53" t="s">
        <v>30</v>
      </c>
      <c r="D59" s="53">
        <v>1058</v>
      </c>
      <c r="E59" s="59" t="s">
        <v>145</v>
      </c>
      <c r="F59" s="60" t="s">
        <v>146</v>
      </c>
      <c r="G59" s="56"/>
    </row>
    <row r="60" spans="1:7" ht="13.5">
      <c r="A60" s="52">
        <v>10</v>
      </c>
      <c r="B60" s="53" t="s">
        <v>29</v>
      </c>
      <c r="C60" s="53" t="s">
        <v>30</v>
      </c>
      <c r="D60" s="53">
        <v>1059</v>
      </c>
      <c r="E60" s="57" t="s">
        <v>147</v>
      </c>
      <c r="F60" s="58" t="s">
        <v>148</v>
      </c>
      <c r="G60" s="56"/>
    </row>
    <row r="61" spans="1:7" ht="13.5">
      <c r="A61" s="52">
        <v>10</v>
      </c>
      <c r="B61" s="53" t="s">
        <v>29</v>
      </c>
      <c r="C61" s="53" t="s">
        <v>30</v>
      </c>
      <c r="D61" s="53">
        <v>1060</v>
      </c>
      <c r="E61" s="57" t="s">
        <v>149</v>
      </c>
      <c r="F61" s="58" t="s">
        <v>150</v>
      </c>
      <c r="G61" s="56"/>
    </row>
    <row r="62" spans="1:7" ht="13.5">
      <c r="A62" s="52">
        <v>10</v>
      </c>
      <c r="B62" s="53" t="s">
        <v>29</v>
      </c>
      <c r="C62" s="53" t="s">
        <v>30</v>
      </c>
      <c r="D62" s="53">
        <v>1061</v>
      </c>
      <c r="E62" s="57" t="s">
        <v>151</v>
      </c>
      <c r="F62" s="58" t="s">
        <v>152</v>
      </c>
      <c r="G62" s="56"/>
    </row>
    <row r="63" spans="1:7" ht="13.5">
      <c r="A63" s="52">
        <v>10</v>
      </c>
      <c r="B63" s="53" t="s">
        <v>29</v>
      </c>
      <c r="C63" s="53" t="s">
        <v>30</v>
      </c>
      <c r="D63" s="53">
        <v>1062</v>
      </c>
      <c r="E63" s="57" t="s">
        <v>153</v>
      </c>
      <c r="F63" s="58" t="s">
        <v>154</v>
      </c>
      <c r="G63" s="56"/>
    </row>
    <row r="64" spans="1:7" ht="13.5">
      <c r="A64" s="52">
        <v>10</v>
      </c>
      <c r="B64" s="53" t="s">
        <v>29</v>
      </c>
      <c r="C64" s="53" t="s">
        <v>30</v>
      </c>
      <c r="D64" s="53">
        <v>1063</v>
      </c>
      <c r="E64" s="57" t="s">
        <v>155</v>
      </c>
      <c r="F64" s="58" t="s">
        <v>156</v>
      </c>
      <c r="G64" s="56"/>
    </row>
    <row r="65" spans="1:7" ht="13.5">
      <c r="A65" s="52">
        <v>10</v>
      </c>
      <c r="B65" s="53" t="s">
        <v>29</v>
      </c>
      <c r="C65" s="53" t="s">
        <v>30</v>
      </c>
      <c r="D65" s="53">
        <v>1064</v>
      </c>
      <c r="E65" s="61" t="s">
        <v>157</v>
      </c>
      <c r="F65" s="58" t="s">
        <v>158</v>
      </c>
      <c r="G65" s="56"/>
    </row>
    <row r="66" spans="1:7" ht="13.5">
      <c r="A66" s="52">
        <v>10</v>
      </c>
      <c r="B66" s="53" t="s">
        <v>29</v>
      </c>
      <c r="C66" s="53" t="s">
        <v>30</v>
      </c>
      <c r="D66" s="53">
        <v>1065</v>
      </c>
      <c r="E66" s="62" t="s">
        <v>159</v>
      </c>
      <c r="F66" s="58" t="s">
        <v>160</v>
      </c>
      <c r="G66" s="56"/>
    </row>
    <row r="67" spans="1:7" ht="13.5">
      <c r="A67" s="52">
        <v>10</v>
      </c>
      <c r="B67" s="53" t="s">
        <v>29</v>
      </c>
      <c r="C67" s="53" t="s">
        <v>30</v>
      </c>
      <c r="D67" s="53">
        <v>1066</v>
      </c>
      <c r="E67" s="62" t="s">
        <v>161</v>
      </c>
      <c r="F67" s="58" t="s">
        <v>162</v>
      </c>
      <c r="G67" s="56"/>
    </row>
    <row r="68" spans="1:7" ht="13.5">
      <c r="A68" s="52">
        <v>10</v>
      </c>
      <c r="B68" s="53" t="s">
        <v>29</v>
      </c>
      <c r="C68" s="53" t="s">
        <v>30</v>
      </c>
      <c r="D68" s="53">
        <v>1067</v>
      </c>
      <c r="E68" s="62" t="s">
        <v>163</v>
      </c>
      <c r="F68" s="58" t="s">
        <v>164</v>
      </c>
      <c r="G68" s="56"/>
    </row>
    <row r="69" spans="1:7" ht="13.5">
      <c r="A69" s="52">
        <v>10</v>
      </c>
      <c r="B69" s="53" t="s">
        <v>29</v>
      </c>
      <c r="C69" s="53" t="s">
        <v>30</v>
      </c>
      <c r="D69" s="53">
        <v>1068</v>
      </c>
      <c r="E69" s="61" t="s">
        <v>165</v>
      </c>
      <c r="F69" s="58" t="s">
        <v>166</v>
      </c>
      <c r="G69" s="56"/>
    </row>
    <row r="70" spans="1:7" ht="13.5">
      <c r="A70" s="52">
        <v>10</v>
      </c>
      <c r="B70" s="53" t="s">
        <v>29</v>
      </c>
      <c r="C70" s="53" t="s">
        <v>167</v>
      </c>
      <c r="D70" s="53">
        <v>1081</v>
      </c>
      <c r="E70" s="62" t="s">
        <v>168</v>
      </c>
      <c r="F70" s="58" t="s">
        <v>169</v>
      </c>
      <c r="G70" s="56"/>
    </row>
    <row r="71" spans="1:7" ht="13.5">
      <c r="A71" s="52">
        <v>10</v>
      </c>
      <c r="B71" s="53" t="s">
        <v>29</v>
      </c>
      <c r="C71" s="53" t="s">
        <v>170</v>
      </c>
      <c r="D71" s="53">
        <v>1082</v>
      </c>
      <c r="E71" s="62" t="s">
        <v>171</v>
      </c>
      <c r="F71" s="58" t="s">
        <v>172</v>
      </c>
      <c r="G71" s="56"/>
    </row>
    <row r="72" spans="1:7" ht="13.5">
      <c r="A72" s="52">
        <v>10</v>
      </c>
      <c r="B72" s="53" t="s">
        <v>29</v>
      </c>
      <c r="C72" s="53" t="s">
        <v>173</v>
      </c>
      <c r="D72" s="53">
        <v>1083</v>
      </c>
      <c r="E72" s="62" t="s">
        <v>174</v>
      </c>
      <c r="F72" s="58" t="s">
        <v>175</v>
      </c>
      <c r="G72" s="56"/>
    </row>
    <row r="73" spans="1:7" ht="13.5">
      <c r="A73" s="52">
        <v>10</v>
      </c>
      <c r="B73" s="53" t="s">
        <v>29</v>
      </c>
      <c r="C73" s="53" t="s">
        <v>173</v>
      </c>
      <c r="D73" s="53">
        <v>1084</v>
      </c>
      <c r="E73" s="62" t="s">
        <v>176</v>
      </c>
      <c r="F73" s="58" t="s">
        <v>177</v>
      </c>
      <c r="G73" s="56"/>
    </row>
    <row r="74" spans="1:7" ht="13.5">
      <c r="A74" s="52">
        <v>10</v>
      </c>
      <c r="B74" s="63" t="s">
        <v>29</v>
      </c>
      <c r="C74" s="63" t="s">
        <v>173</v>
      </c>
      <c r="D74" s="53">
        <v>1085</v>
      </c>
      <c r="E74" s="64" t="s">
        <v>178</v>
      </c>
      <c r="F74" s="65" t="s">
        <v>179</v>
      </c>
      <c r="G74" s="56"/>
    </row>
    <row r="75" spans="1:7" ht="13.5">
      <c r="A75" s="52">
        <v>10</v>
      </c>
      <c r="B75" s="66" t="s">
        <v>180</v>
      </c>
      <c r="C75" s="66" t="s">
        <v>181</v>
      </c>
      <c r="D75" s="53">
        <v>1091</v>
      </c>
      <c r="E75" s="62" t="s">
        <v>182</v>
      </c>
      <c r="F75" s="58" t="s">
        <v>183</v>
      </c>
      <c r="G75" s="56"/>
    </row>
    <row r="76" spans="1:7" ht="13.5">
      <c r="A76" s="52">
        <v>10</v>
      </c>
      <c r="B76" s="66" t="s">
        <v>180</v>
      </c>
      <c r="C76" s="66" t="s">
        <v>181</v>
      </c>
      <c r="D76" s="53">
        <v>1092</v>
      </c>
      <c r="E76" s="62" t="s">
        <v>184</v>
      </c>
      <c r="F76" s="58" t="s">
        <v>185</v>
      </c>
      <c r="G76" s="56"/>
    </row>
    <row r="77" spans="1:7" ht="13.5">
      <c r="A77" s="52">
        <v>10</v>
      </c>
      <c r="B77" s="66" t="s">
        <v>186</v>
      </c>
      <c r="C77" s="66" t="s">
        <v>187</v>
      </c>
      <c r="D77" s="66">
        <v>1093</v>
      </c>
      <c r="E77" s="62" t="s">
        <v>188</v>
      </c>
      <c r="F77" s="58" t="s">
        <v>189</v>
      </c>
      <c r="G77" s="56"/>
    </row>
    <row r="78" spans="1:7" ht="13.5">
      <c r="A78" s="47">
        <v>11</v>
      </c>
      <c r="B78" s="67" t="s">
        <v>190</v>
      </c>
      <c r="C78" s="67" t="s">
        <v>191</v>
      </c>
      <c r="D78" s="67">
        <v>1101</v>
      </c>
      <c r="E78" s="68" t="s">
        <v>192</v>
      </c>
      <c r="F78" s="69" t="s">
        <v>193</v>
      </c>
      <c r="G78" s="70"/>
    </row>
    <row r="79" spans="1:7" ht="13.5">
      <c r="A79" s="52">
        <v>11</v>
      </c>
      <c r="B79" s="66" t="s">
        <v>194</v>
      </c>
      <c r="C79" s="66" t="s">
        <v>191</v>
      </c>
      <c r="D79" s="66">
        <v>1102</v>
      </c>
      <c r="E79" s="62" t="s">
        <v>195</v>
      </c>
      <c r="F79" s="58" t="s">
        <v>196</v>
      </c>
      <c r="G79" s="56"/>
    </row>
    <row r="80" spans="1:7" ht="13.5">
      <c r="A80" s="52">
        <v>11</v>
      </c>
      <c r="B80" s="66" t="s">
        <v>194</v>
      </c>
      <c r="C80" s="66" t="s">
        <v>191</v>
      </c>
      <c r="D80" s="66">
        <v>1103</v>
      </c>
      <c r="E80" s="62" t="s">
        <v>197</v>
      </c>
      <c r="F80" s="58" t="s">
        <v>198</v>
      </c>
      <c r="G80" s="56"/>
    </row>
    <row r="81" spans="1:7" ht="13.5">
      <c r="A81" s="52">
        <v>11</v>
      </c>
      <c r="B81" s="66" t="s">
        <v>194</v>
      </c>
      <c r="C81" s="66" t="s">
        <v>191</v>
      </c>
      <c r="D81" s="66">
        <v>1104</v>
      </c>
      <c r="E81" s="62" t="s">
        <v>199</v>
      </c>
      <c r="F81" s="58" t="s">
        <v>200</v>
      </c>
      <c r="G81" s="56"/>
    </row>
    <row r="82" spans="1:7" ht="13.5">
      <c r="A82" s="52">
        <v>11</v>
      </c>
      <c r="B82" s="66" t="s">
        <v>194</v>
      </c>
      <c r="C82" s="66" t="s">
        <v>191</v>
      </c>
      <c r="D82" s="66">
        <v>1105</v>
      </c>
      <c r="E82" s="62" t="s">
        <v>201</v>
      </c>
      <c r="F82" s="58" t="s">
        <v>202</v>
      </c>
      <c r="G82" s="56"/>
    </row>
    <row r="83" spans="1:7" ht="13.5">
      <c r="A83" s="52">
        <v>11</v>
      </c>
      <c r="B83" s="66" t="s">
        <v>194</v>
      </c>
      <c r="C83" s="66" t="s">
        <v>191</v>
      </c>
      <c r="D83" s="66">
        <v>1106</v>
      </c>
      <c r="E83" s="62" t="s">
        <v>203</v>
      </c>
      <c r="F83" s="58" t="s">
        <v>204</v>
      </c>
      <c r="G83" s="56"/>
    </row>
    <row r="84" spans="1:7" ht="13.5">
      <c r="A84" s="52">
        <v>11</v>
      </c>
      <c r="B84" s="66" t="s">
        <v>194</v>
      </c>
      <c r="C84" s="66" t="s">
        <v>191</v>
      </c>
      <c r="D84" s="66">
        <v>1107</v>
      </c>
      <c r="E84" s="62" t="s">
        <v>205</v>
      </c>
      <c r="F84" s="58" t="s">
        <v>206</v>
      </c>
      <c r="G84" s="56"/>
    </row>
    <row r="85" spans="1:7" ht="13.5">
      <c r="A85" s="52">
        <v>11</v>
      </c>
      <c r="B85" s="66" t="s">
        <v>194</v>
      </c>
      <c r="C85" s="66" t="s">
        <v>191</v>
      </c>
      <c r="D85" s="66">
        <v>1108</v>
      </c>
      <c r="E85" s="62" t="s">
        <v>207</v>
      </c>
      <c r="F85" s="58" t="s">
        <v>208</v>
      </c>
      <c r="G85" s="56"/>
    </row>
    <row r="86" spans="1:7" ht="13.5">
      <c r="A86" s="52">
        <v>11</v>
      </c>
      <c r="B86" s="66" t="s">
        <v>194</v>
      </c>
      <c r="C86" s="66" t="s">
        <v>191</v>
      </c>
      <c r="D86" s="66">
        <v>1109</v>
      </c>
      <c r="E86" s="62" t="s">
        <v>209</v>
      </c>
      <c r="F86" s="58" t="s">
        <v>210</v>
      </c>
      <c r="G86" s="56"/>
    </row>
    <row r="87" spans="1:7" ht="13.5">
      <c r="A87" s="52">
        <v>11</v>
      </c>
      <c r="B87" s="66" t="s">
        <v>194</v>
      </c>
      <c r="C87" s="66" t="s">
        <v>191</v>
      </c>
      <c r="D87" s="66">
        <v>1110</v>
      </c>
      <c r="E87" s="62" t="s">
        <v>211</v>
      </c>
      <c r="F87" s="58" t="s">
        <v>212</v>
      </c>
      <c r="G87" s="56"/>
    </row>
    <row r="88" spans="1:7" ht="13.5">
      <c r="A88" s="52">
        <v>11</v>
      </c>
      <c r="B88" s="66" t="s">
        <v>194</v>
      </c>
      <c r="C88" s="66" t="s">
        <v>191</v>
      </c>
      <c r="D88" s="66">
        <v>1111</v>
      </c>
      <c r="E88" s="62" t="s">
        <v>213</v>
      </c>
      <c r="F88" s="58" t="s">
        <v>214</v>
      </c>
      <c r="G88" s="56"/>
    </row>
    <row r="89" spans="1:7" ht="13.5">
      <c r="A89" s="52">
        <v>11</v>
      </c>
      <c r="B89" s="66" t="s">
        <v>194</v>
      </c>
      <c r="C89" s="66" t="s">
        <v>191</v>
      </c>
      <c r="D89" s="66">
        <v>1112</v>
      </c>
      <c r="E89" s="62" t="s">
        <v>215</v>
      </c>
      <c r="F89" s="58" t="s">
        <v>216</v>
      </c>
      <c r="G89" s="56"/>
    </row>
    <row r="90" spans="1:7" ht="13.5">
      <c r="A90" s="52">
        <v>11</v>
      </c>
      <c r="B90" s="66" t="s">
        <v>194</v>
      </c>
      <c r="C90" s="66" t="s">
        <v>191</v>
      </c>
      <c r="D90" s="66">
        <v>1113</v>
      </c>
      <c r="E90" s="62" t="s">
        <v>217</v>
      </c>
      <c r="F90" s="58" t="s">
        <v>218</v>
      </c>
      <c r="G90" s="56"/>
    </row>
    <row r="91" spans="1:7" ht="13.5">
      <c r="A91" s="52">
        <v>11</v>
      </c>
      <c r="B91" s="66" t="s">
        <v>194</v>
      </c>
      <c r="C91" s="66" t="s">
        <v>191</v>
      </c>
      <c r="D91" s="66">
        <v>1114</v>
      </c>
      <c r="E91" s="62" t="s">
        <v>219</v>
      </c>
      <c r="F91" s="58" t="s">
        <v>220</v>
      </c>
      <c r="G91" s="56"/>
    </row>
    <row r="92" spans="1:7" ht="13.5">
      <c r="A92" s="52">
        <v>11</v>
      </c>
      <c r="B92" s="66" t="s">
        <v>194</v>
      </c>
      <c r="C92" s="66" t="s">
        <v>191</v>
      </c>
      <c r="D92" s="66">
        <v>1115</v>
      </c>
      <c r="E92" s="62" t="s">
        <v>221</v>
      </c>
      <c r="F92" s="58" t="s">
        <v>222</v>
      </c>
      <c r="G92" s="56"/>
    </row>
    <row r="93" spans="1:7" ht="13.5">
      <c r="A93" s="52">
        <v>11</v>
      </c>
      <c r="B93" s="66" t="s">
        <v>194</v>
      </c>
      <c r="C93" s="66" t="s">
        <v>191</v>
      </c>
      <c r="D93" s="66">
        <v>1116</v>
      </c>
      <c r="E93" s="62" t="s">
        <v>223</v>
      </c>
      <c r="F93" s="58" t="s">
        <v>224</v>
      </c>
      <c r="G93" s="56"/>
    </row>
    <row r="94" spans="1:7" ht="13.5">
      <c r="A94" s="52">
        <v>11</v>
      </c>
      <c r="B94" s="66" t="s">
        <v>194</v>
      </c>
      <c r="C94" s="66" t="s">
        <v>191</v>
      </c>
      <c r="D94" s="66">
        <v>1117</v>
      </c>
      <c r="E94" s="62" t="s">
        <v>225</v>
      </c>
      <c r="F94" s="58" t="s">
        <v>226</v>
      </c>
      <c r="G94" s="56"/>
    </row>
    <row r="95" spans="1:7" ht="13.5">
      <c r="A95" s="52">
        <v>11</v>
      </c>
      <c r="B95" s="66" t="s">
        <v>194</v>
      </c>
      <c r="C95" s="66" t="s">
        <v>191</v>
      </c>
      <c r="D95" s="66">
        <v>1118</v>
      </c>
      <c r="E95" s="62" t="s">
        <v>227</v>
      </c>
      <c r="F95" s="58" t="s">
        <v>228</v>
      </c>
      <c r="G95" s="56"/>
    </row>
    <row r="96" spans="1:7" ht="13.5">
      <c r="A96" s="52">
        <v>11</v>
      </c>
      <c r="B96" s="66" t="s">
        <v>194</v>
      </c>
      <c r="C96" s="66" t="s">
        <v>191</v>
      </c>
      <c r="D96" s="66">
        <v>1119</v>
      </c>
      <c r="E96" s="62" t="s">
        <v>229</v>
      </c>
      <c r="F96" s="58" t="s">
        <v>230</v>
      </c>
      <c r="G96" s="56"/>
    </row>
    <row r="97" spans="1:7" ht="13.5">
      <c r="A97" s="52">
        <v>11</v>
      </c>
      <c r="B97" s="66" t="s">
        <v>194</v>
      </c>
      <c r="C97" s="66" t="s">
        <v>191</v>
      </c>
      <c r="D97" s="66">
        <v>1120</v>
      </c>
      <c r="E97" s="62" t="s">
        <v>231</v>
      </c>
      <c r="F97" s="58" t="s">
        <v>232</v>
      </c>
      <c r="G97" s="56"/>
    </row>
    <row r="98" spans="1:7" ht="13.5">
      <c r="A98" s="52">
        <v>11</v>
      </c>
      <c r="B98" s="66" t="s">
        <v>194</v>
      </c>
      <c r="C98" s="66" t="s">
        <v>191</v>
      </c>
      <c r="D98" s="66">
        <v>1121</v>
      </c>
      <c r="E98" s="62" t="s">
        <v>233</v>
      </c>
      <c r="F98" s="58" t="s">
        <v>234</v>
      </c>
      <c r="G98" s="56"/>
    </row>
    <row r="99" spans="1:7" ht="13.5">
      <c r="A99" s="52">
        <v>11</v>
      </c>
      <c r="B99" s="66" t="s">
        <v>194</v>
      </c>
      <c r="C99" s="66" t="s">
        <v>191</v>
      </c>
      <c r="D99" s="66">
        <v>1122</v>
      </c>
      <c r="E99" s="62" t="s">
        <v>235</v>
      </c>
      <c r="F99" s="58" t="s">
        <v>236</v>
      </c>
      <c r="G99" s="56"/>
    </row>
    <row r="100" spans="1:7" ht="13.5">
      <c r="A100" s="52">
        <v>11</v>
      </c>
      <c r="B100" s="66" t="s">
        <v>194</v>
      </c>
      <c r="C100" s="66" t="s">
        <v>191</v>
      </c>
      <c r="D100" s="66">
        <v>1123</v>
      </c>
      <c r="E100" s="62" t="s">
        <v>237</v>
      </c>
      <c r="F100" s="58" t="s">
        <v>238</v>
      </c>
      <c r="G100" s="56"/>
    </row>
    <row r="101" spans="1:7" ht="13.5">
      <c r="A101" s="52">
        <v>11</v>
      </c>
      <c r="B101" s="66" t="s">
        <v>194</v>
      </c>
      <c r="C101" s="66" t="s">
        <v>191</v>
      </c>
      <c r="D101" s="66">
        <v>1124</v>
      </c>
      <c r="E101" s="62" t="s">
        <v>239</v>
      </c>
      <c r="F101" s="58" t="s">
        <v>240</v>
      </c>
      <c r="G101" s="56"/>
    </row>
    <row r="102" spans="1:7" ht="13.5">
      <c r="A102" s="52">
        <v>11</v>
      </c>
      <c r="B102" s="66" t="s">
        <v>194</v>
      </c>
      <c r="C102" s="66" t="s">
        <v>191</v>
      </c>
      <c r="D102" s="66">
        <v>1125</v>
      </c>
      <c r="E102" s="62" t="s">
        <v>241</v>
      </c>
      <c r="F102" s="58" t="s">
        <v>242</v>
      </c>
      <c r="G102" s="56"/>
    </row>
    <row r="103" spans="1:7" ht="13.5">
      <c r="A103" s="52">
        <v>11</v>
      </c>
      <c r="B103" s="66" t="s">
        <v>194</v>
      </c>
      <c r="C103" s="66" t="s">
        <v>191</v>
      </c>
      <c r="D103" s="66">
        <v>1126</v>
      </c>
      <c r="E103" s="62" t="s">
        <v>243</v>
      </c>
      <c r="F103" s="58" t="s">
        <v>244</v>
      </c>
      <c r="G103" s="56"/>
    </row>
    <row r="104" spans="1:7" ht="13.5">
      <c r="A104" s="52">
        <v>11</v>
      </c>
      <c r="B104" s="66" t="s">
        <v>194</v>
      </c>
      <c r="C104" s="66" t="s">
        <v>191</v>
      </c>
      <c r="D104" s="66">
        <v>1127</v>
      </c>
      <c r="E104" s="62" t="s">
        <v>245</v>
      </c>
      <c r="F104" s="58" t="s">
        <v>246</v>
      </c>
      <c r="G104" s="56"/>
    </row>
    <row r="105" spans="1:7" ht="13.5">
      <c r="A105" s="52">
        <v>11</v>
      </c>
      <c r="B105" s="66" t="s">
        <v>194</v>
      </c>
      <c r="C105" s="66" t="s">
        <v>191</v>
      </c>
      <c r="D105" s="66">
        <v>1128</v>
      </c>
      <c r="E105" s="62" t="s">
        <v>247</v>
      </c>
      <c r="F105" s="58" t="s">
        <v>248</v>
      </c>
      <c r="G105" s="56"/>
    </row>
    <row r="106" spans="1:7" ht="13.5">
      <c r="A106" s="52">
        <v>11</v>
      </c>
      <c r="B106" s="66" t="s">
        <v>194</v>
      </c>
      <c r="C106" s="66" t="s">
        <v>191</v>
      </c>
      <c r="D106" s="66">
        <v>1129</v>
      </c>
      <c r="E106" s="62" t="s">
        <v>249</v>
      </c>
      <c r="F106" s="58" t="s">
        <v>250</v>
      </c>
      <c r="G106" s="56"/>
    </row>
    <row r="107" spans="1:7" ht="13.5">
      <c r="A107" s="52">
        <v>11</v>
      </c>
      <c r="B107" s="66" t="s">
        <v>194</v>
      </c>
      <c r="C107" s="66" t="s">
        <v>191</v>
      </c>
      <c r="D107" s="66">
        <v>1130</v>
      </c>
      <c r="E107" s="62" t="s">
        <v>251</v>
      </c>
      <c r="F107" s="58" t="s">
        <v>252</v>
      </c>
      <c r="G107" s="56"/>
    </row>
    <row r="108" spans="1:7" ht="13.5">
      <c r="A108" s="52">
        <v>11</v>
      </c>
      <c r="B108" s="66" t="s">
        <v>194</v>
      </c>
      <c r="C108" s="66" t="s">
        <v>191</v>
      </c>
      <c r="D108" s="66">
        <v>1131</v>
      </c>
      <c r="E108" s="62" t="s">
        <v>253</v>
      </c>
      <c r="F108" s="58" t="s">
        <v>254</v>
      </c>
      <c r="G108" s="56"/>
    </row>
    <row r="109" spans="1:7" ht="13.5">
      <c r="A109" s="52">
        <v>11</v>
      </c>
      <c r="B109" s="66" t="s">
        <v>194</v>
      </c>
      <c r="C109" s="66" t="s">
        <v>191</v>
      </c>
      <c r="D109" s="66">
        <v>1132</v>
      </c>
      <c r="E109" s="62" t="s">
        <v>255</v>
      </c>
      <c r="F109" s="58" t="s">
        <v>256</v>
      </c>
      <c r="G109" s="56"/>
    </row>
    <row r="110" spans="1:7" ht="13.5">
      <c r="A110" s="52">
        <v>11</v>
      </c>
      <c r="B110" s="66" t="s">
        <v>194</v>
      </c>
      <c r="C110" s="66" t="s">
        <v>191</v>
      </c>
      <c r="D110" s="66">
        <v>1133</v>
      </c>
      <c r="E110" s="62" t="s">
        <v>257</v>
      </c>
      <c r="F110" s="58" t="s">
        <v>258</v>
      </c>
      <c r="G110" s="56"/>
    </row>
    <row r="111" spans="1:7" ht="13.5">
      <c r="A111" s="52">
        <v>11</v>
      </c>
      <c r="B111" s="66" t="s">
        <v>194</v>
      </c>
      <c r="C111" s="66" t="s">
        <v>191</v>
      </c>
      <c r="D111" s="66">
        <v>1134</v>
      </c>
      <c r="E111" s="62" t="s">
        <v>259</v>
      </c>
      <c r="F111" s="58" t="s">
        <v>260</v>
      </c>
      <c r="G111" s="56"/>
    </row>
    <row r="112" spans="1:7" ht="13.5">
      <c r="A112" s="52">
        <v>11</v>
      </c>
      <c r="B112" s="66" t="s">
        <v>194</v>
      </c>
      <c r="C112" s="66" t="s">
        <v>191</v>
      </c>
      <c r="D112" s="66">
        <v>1135</v>
      </c>
      <c r="E112" s="62" t="s">
        <v>261</v>
      </c>
      <c r="F112" s="58" t="s">
        <v>262</v>
      </c>
      <c r="G112" s="56"/>
    </row>
    <row r="113" spans="1:7" ht="13.5">
      <c r="A113" s="52">
        <v>11</v>
      </c>
      <c r="B113" s="66" t="s">
        <v>194</v>
      </c>
      <c r="C113" s="66" t="s">
        <v>191</v>
      </c>
      <c r="D113" s="66">
        <v>1136</v>
      </c>
      <c r="E113" s="62" t="s">
        <v>263</v>
      </c>
      <c r="F113" s="58" t="s">
        <v>264</v>
      </c>
      <c r="G113" s="56"/>
    </row>
    <row r="114" spans="1:7" ht="13.5">
      <c r="A114" s="52">
        <v>11</v>
      </c>
      <c r="B114" s="66" t="s">
        <v>194</v>
      </c>
      <c r="C114" s="66" t="s">
        <v>191</v>
      </c>
      <c r="D114" s="66">
        <v>1137</v>
      </c>
      <c r="E114" s="62" t="s">
        <v>265</v>
      </c>
      <c r="F114" s="58" t="s">
        <v>266</v>
      </c>
      <c r="G114" s="56"/>
    </row>
    <row r="115" spans="1:7" ht="13.5">
      <c r="A115" s="52">
        <v>11</v>
      </c>
      <c r="B115" s="66" t="s">
        <v>194</v>
      </c>
      <c r="C115" s="66" t="s">
        <v>191</v>
      </c>
      <c r="D115" s="66">
        <v>1138</v>
      </c>
      <c r="E115" s="62" t="s">
        <v>267</v>
      </c>
      <c r="F115" s="58" t="s">
        <v>268</v>
      </c>
      <c r="G115" s="56"/>
    </row>
    <row r="116" spans="1:7" ht="13.5">
      <c r="A116" s="52">
        <v>11</v>
      </c>
      <c r="B116" s="66" t="s">
        <v>194</v>
      </c>
      <c r="C116" s="66" t="s">
        <v>191</v>
      </c>
      <c r="D116" s="66">
        <v>1139</v>
      </c>
      <c r="E116" s="62" t="s">
        <v>269</v>
      </c>
      <c r="F116" s="58" t="s">
        <v>270</v>
      </c>
      <c r="G116" s="56"/>
    </row>
    <row r="117" spans="1:7" ht="13.5">
      <c r="A117" s="52">
        <v>11</v>
      </c>
      <c r="B117" s="66" t="s">
        <v>194</v>
      </c>
      <c r="C117" s="66" t="s">
        <v>191</v>
      </c>
      <c r="D117" s="66">
        <v>1140</v>
      </c>
      <c r="E117" s="62" t="s">
        <v>271</v>
      </c>
      <c r="F117" s="58" t="s">
        <v>272</v>
      </c>
      <c r="G117" s="56"/>
    </row>
    <row r="118" spans="1:7" ht="13.5">
      <c r="A118" s="52">
        <v>11</v>
      </c>
      <c r="B118" s="66" t="s">
        <v>194</v>
      </c>
      <c r="C118" s="66" t="s">
        <v>191</v>
      </c>
      <c r="D118" s="66">
        <v>1141</v>
      </c>
      <c r="E118" s="62" t="s">
        <v>273</v>
      </c>
      <c r="F118" s="58" t="s">
        <v>274</v>
      </c>
      <c r="G118" s="56"/>
    </row>
    <row r="119" spans="1:7" ht="13.5">
      <c r="A119" s="52">
        <v>11</v>
      </c>
      <c r="B119" s="66" t="s">
        <v>194</v>
      </c>
      <c r="C119" s="66" t="s">
        <v>191</v>
      </c>
      <c r="D119" s="66">
        <v>1142</v>
      </c>
      <c r="E119" s="62" t="s">
        <v>275</v>
      </c>
      <c r="F119" s="58" t="s">
        <v>276</v>
      </c>
      <c r="G119" s="56"/>
    </row>
    <row r="120" spans="1:7" ht="13.5">
      <c r="A120" s="52">
        <v>11</v>
      </c>
      <c r="B120" s="66" t="s">
        <v>194</v>
      </c>
      <c r="C120" s="66" t="s">
        <v>191</v>
      </c>
      <c r="D120" s="66">
        <v>1143</v>
      </c>
      <c r="E120" s="62" t="s">
        <v>277</v>
      </c>
      <c r="F120" s="58" t="s">
        <v>278</v>
      </c>
      <c r="G120" s="56"/>
    </row>
    <row r="121" spans="1:7" ht="13.5">
      <c r="A121" s="52">
        <v>11</v>
      </c>
      <c r="B121" s="66" t="s">
        <v>194</v>
      </c>
      <c r="C121" s="66" t="s">
        <v>191</v>
      </c>
      <c r="D121" s="66">
        <v>1144</v>
      </c>
      <c r="E121" s="71" t="s">
        <v>279</v>
      </c>
      <c r="F121" s="60" t="s">
        <v>280</v>
      </c>
      <c r="G121" s="56"/>
    </row>
    <row r="122" spans="1:7" ht="13.5">
      <c r="A122" s="52">
        <v>11</v>
      </c>
      <c r="B122" s="66" t="s">
        <v>194</v>
      </c>
      <c r="C122" s="66" t="s">
        <v>191</v>
      </c>
      <c r="D122" s="66">
        <v>1145</v>
      </c>
      <c r="E122" s="71" t="s">
        <v>281</v>
      </c>
      <c r="F122" s="60" t="s">
        <v>282</v>
      </c>
      <c r="G122" s="56"/>
    </row>
    <row r="123" spans="1:7" ht="13.5">
      <c r="A123" s="52">
        <v>11</v>
      </c>
      <c r="B123" s="66" t="s">
        <v>194</v>
      </c>
      <c r="C123" s="66" t="s">
        <v>191</v>
      </c>
      <c r="D123" s="66">
        <v>1146</v>
      </c>
      <c r="E123" s="71" t="s">
        <v>283</v>
      </c>
      <c r="F123" s="60" t="s">
        <v>284</v>
      </c>
      <c r="G123" s="56"/>
    </row>
    <row r="124" spans="1:7" ht="13.5">
      <c r="A124" s="52">
        <v>11</v>
      </c>
      <c r="B124" s="66" t="s">
        <v>194</v>
      </c>
      <c r="C124" s="66" t="s">
        <v>285</v>
      </c>
      <c r="D124" s="66">
        <v>1181</v>
      </c>
      <c r="E124" s="71" t="s">
        <v>286</v>
      </c>
      <c r="F124" s="60" t="s">
        <v>287</v>
      </c>
      <c r="G124" s="56"/>
    </row>
    <row r="125" spans="1:7" ht="13.5">
      <c r="A125" s="52">
        <v>11</v>
      </c>
      <c r="B125" s="66" t="s">
        <v>288</v>
      </c>
      <c r="C125" s="66" t="s">
        <v>181</v>
      </c>
      <c r="D125" s="66">
        <v>1191</v>
      </c>
      <c r="E125" s="62" t="s">
        <v>289</v>
      </c>
      <c r="F125" s="58" t="s">
        <v>290</v>
      </c>
      <c r="G125" s="56"/>
    </row>
    <row r="126" spans="1:7" ht="13.5">
      <c r="A126" s="52">
        <v>11</v>
      </c>
      <c r="B126" s="72" t="s">
        <v>288</v>
      </c>
      <c r="C126" s="72" t="s">
        <v>181</v>
      </c>
      <c r="D126" s="73">
        <v>1192</v>
      </c>
      <c r="E126" s="74" t="s">
        <v>291</v>
      </c>
      <c r="F126" s="75" t="s">
        <v>292</v>
      </c>
      <c r="G126" s="76"/>
    </row>
    <row r="127" spans="1:7" ht="13.5">
      <c r="A127" s="47">
        <v>12</v>
      </c>
      <c r="B127" s="77" t="s">
        <v>293</v>
      </c>
      <c r="C127" s="77" t="s">
        <v>294</v>
      </c>
      <c r="D127" s="77">
        <v>1201</v>
      </c>
      <c r="E127" s="78" t="s">
        <v>295</v>
      </c>
      <c r="F127" s="79" t="s">
        <v>296</v>
      </c>
      <c r="G127" s="51"/>
    </row>
    <row r="128" spans="1:7" ht="13.5">
      <c r="A128" s="52">
        <v>12</v>
      </c>
      <c r="B128" s="66" t="s">
        <v>297</v>
      </c>
      <c r="C128" s="66" t="s">
        <v>294</v>
      </c>
      <c r="D128" s="66">
        <v>1202</v>
      </c>
      <c r="E128" s="62" t="s">
        <v>298</v>
      </c>
      <c r="F128" s="58" t="s">
        <v>299</v>
      </c>
      <c r="G128" s="56"/>
    </row>
    <row r="129" spans="1:7" ht="13.5">
      <c r="A129" s="52">
        <v>12</v>
      </c>
      <c r="B129" s="66" t="s">
        <v>297</v>
      </c>
      <c r="C129" s="66" t="s">
        <v>294</v>
      </c>
      <c r="D129" s="66">
        <v>1203</v>
      </c>
      <c r="E129" s="62" t="s">
        <v>300</v>
      </c>
      <c r="F129" s="58" t="s">
        <v>301</v>
      </c>
      <c r="G129" s="56"/>
    </row>
    <row r="130" spans="1:7" ht="13.5">
      <c r="A130" s="52">
        <v>12</v>
      </c>
      <c r="B130" s="66" t="s">
        <v>297</v>
      </c>
      <c r="C130" s="66" t="s">
        <v>294</v>
      </c>
      <c r="D130" s="66">
        <v>1204</v>
      </c>
      <c r="E130" s="62" t="s">
        <v>302</v>
      </c>
      <c r="F130" s="58" t="s">
        <v>303</v>
      </c>
      <c r="G130" s="56"/>
    </row>
    <row r="131" spans="1:7" ht="13.5">
      <c r="A131" s="52">
        <v>12</v>
      </c>
      <c r="B131" s="66" t="s">
        <v>297</v>
      </c>
      <c r="C131" s="66" t="s">
        <v>294</v>
      </c>
      <c r="D131" s="66">
        <v>1205</v>
      </c>
      <c r="E131" s="62" t="s">
        <v>304</v>
      </c>
      <c r="F131" s="58" t="s">
        <v>305</v>
      </c>
      <c r="G131" s="56"/>
    </row>
    <row r="132" spans="1:7" ht="13.5">
      <c r="A132" s="52">
        <v>12</v>
      </c>
      <c r="B132" s="66" t="s">
        <v>297</v>
      </c>
      <c r="C132" s="66" t="s">
        <v>294</v>
      </c>
      <c r="D132" s="66">
        <v>1206</v>
      </c>
      <c r="E132" s="62" t="s">
        <v>306</v>
      </c>
      <c r="F132" s="58" t="s">
        <v>307</v>
      </c>
      <c r="G132" s="56"/>
    </row>
    <row r="133" spans="1:7" ht="13.5">
      <c r="A133" s="52">
        <v>12</v>
      </c>
      <c r="B133" s="66" t="s">
        <v>297</v>
      </c>
      <c r="C133" s="66" t="s">
        <v>294</v>
      </c>
      <c r="D133" s="66">
        <v>1207</v>
      </c>
      <c r="E133" s="62" t="s">
        <v>308</v>
      </c>
      <c r="F133" s="58" t="s">
        <v>309</v>
      </c>
      <c r="G133" s="56"/>
    </row>
    <row r="134" spans="1:7" ht="13.5">
      <c r="A134" s="52">
        <v>12</v>
      </c>
      <c r="B134" s="66" t="s">
        <v>297</v>
      </c>
      <c r="C134" s="66" t="s">
        <v>294</v>
      </c>
      <c r="D134" s="66">
        <v>1208</v>
      </c>
      <c r="E134" s="62" t="s">
        <v>310</v>
      </c>
      <c r="F134" s="58" t="s">
        <v>311</v>
      </c>
      <c r="G134" s="56"/>
    </row>
    <row r="135" spans="1:7" ht="13.5">
      <c r="A135" s="52">
        <v>12</v>
      </c>
      <c r="B135" s="66" t="s">
        <v>297</v>
      </c>
      <c r="C135" s="66" t="s">
        <v>294</v>
      </c>
      <c r="D135" s="66">
        <v>1209</v>
      </c>
      <c r="E135" s="62" t="s">
        <v>312</v>
      </c>
      <c r="F135" s="58" t="s">
        <v>313</v>
      </c>
      <c r="G135" s="56"/>
    </row>
    <row r="136" spans="1:7" ht="13.5">
      <c r="A136" s="52">
        <v>12</v>
      </c>
      <c r="B136" s="66" t="s">
        <v>297</v>
      </c>
      <c r="C136" s="66" t="s">
        <v>294</v>
      </c>
      <c r="D136" s="66">
        <v>1210</v>
      </c>
      <c r="E136" s="62" t="s">
        <v>314</v>
      </c>
      <c r="F136" s="58" t="s">
        <v>315</v>
      </c>
      <c r="G136" s="56"/>
    </row>
    <row r="137" spans="1:7" ht="13.5">
      <c r="A137" s="52">
        <v>12</v>
      </c>
      <c r="B137" s="80" t="s">
        <v>293</v>
      </c>
      <c r="C137" s="80" t="s">
        <v>181</v>
      </c>
      <c r="D137" s="80">
        <v>1291</v>
      </c>
      <c r="E137" s="64" t="s">
        <v>316</v>
      </c>
      <c r="F137" s="65" t="s">
        <v>317</v>
      </c>
      <c r="G137" s="81"/>
    </row>
    <row r="138" spans="1:7" ht="13.5">
      <c r="A138" s="47">
        <v>13</v>
      </c>
      <c r="B138" s="67" t="s">
        <v>318</v>
      </c>
      <c r="C138" s="67" t="s">
        <v>319</v>
      </c>
      <c r="D138" s="67">
        <v>1301</v>
      </c>
      <c r="E138" s="68" t="s">
        <v>320</v>
      </c>
      <c r="F138" s="69" t="s">
        <v>321</v>
      </c>
      <c r="G138" s="70"/>
    </row>
    <row r="139" spans="1:7" ht="13.5">
      <c r="A139" s="52">
        <v>13</v>
      </c>
      <c r="B139" s="66" t="s">
        <v>320</v>
      </c>
      <c r="C139" s="66" t="s">
        <v>319</v>
      </c>
      <c r="D139" s="66">
        <v>1302</v>
      </c>
      <c r="E139" s="62" t="s">
        <v>322</v>
      </c>
      <c r="F139" s="58" t="s">
        <v>323</v>
      </c>
      <c r="G139" s="56"/>
    </row>
    <row r="140" spans="1:7" ht="13.5">
      <c r="A140" s="52">
        <v>13</v>
      </c>
      <c r="B140" s="66" t="s">
        <v>320</v>
      </c>
      <c r="C140" s="66" t="s">
        <v>319</v>
      </c>
      <c r="D140" s="66">
        <v>1303</v>
      </c>
      <c r="E140" s="62" t="s">
        <v>324</v>
      </c>
      <c r="F140" s="58" t="s">
        <v>325</v>
      </c>
      <c r="G140" s="56"/>
    </row>
    <row r="141" spans="1:7" ht="13.5">
      <c r="A141" s="52">
        <v>13</v>
      </c>
      <c r="B141" s="66" t="s">
        <v>320</v>
      </c>
      <c r="C141" s="66" t="s">
        <v>319</v>
      </c>
      <c r="D141" s="66">
        <v>1304</v>
      </c>
      <c r="E141" s="62" t="s">
        <v>326</v>
      </c>
      <c r="F141" s="58" t="s">
        <v>327</v>
      </c>
      <c r="G141" s="56"/>
    </row>
    <row r="142" spans="1:7" ht="13.5">
      <c r="A142" s="52">
        <v>13</v>
      </c>
      <c r="B142" s="66" t="s">
        <v>320</v>
      </c>
      <c r="C142" s="66" t="s">
        <v>319</v>
      </c>
      <c r="D142" s="66">
        <v>1305</v>
      </c>
      <c r="E142" s="62" t="s">
        <v>328</v>
      </c>
      <c r="F142" s="58" t="s">
        <v>329</v>
      </c>
      <c r="G142" s="56"/>
    </row>
    <row r="143" spans="1:7" ht="13.5">
      <c r="A143" s="52">
        <v>13</v>
      </c>
      <c r="B143" s="66" t="s">
        <v>320</v>
      </c>
      <c r="C143" s="66" t="s">
        <v>319</v>
      </c>
      <c r="D143" s="66">
        <v>1306</v>
      </c>
      <c r="E143" s="62" t="s">
        <v>330</v>
      </c>
      <c r="F143" s="58" t="s">
        <v>331</v>
      </c>
      <c r="G143" s="56"/>
    </row>
    <row r="144" spans="1:7" ht="13.5">
      <c r="A144" s="52">
        <v>13</v>
      </c>
      <c r="B144" s="66" t="s">
        <v>320</v>
      </c>
      <c r="C144" s="66" t="s">
        <v>319</v>
      </c>
      <c r="D144" s="66">
        <v>1307</v>
      </c>
      <c r="E144" s="62" t="s">
        <v>332</v>
      </c>
      <c r="F144" s="58" t="s">
        <v>333</v>
      </c>
      <c r="G144" s="56"/>
    </row>
    <row r="145" spans="1:7" ht="13.5">
      <c r="A145" s="52">
        <v>13</v>
      </c>
      <c r="B145" s="66" t="s">
        <v>320</v>
      </c>
      <c r="C145" s="66" t="s">
        <v>319</v>
      </c>
      <c r="D145" s="66">
        <v>1308</v>
      </c>
      <c r="E145" s="62" t="s">
        <v>334</v>
      </c>
      <c r="F145" s="58" t="s">
        <v>335</v>
      </c>
      <c r="G145" s="56"/>
    </row>
    <row r="146" spans="1:7" ht="13.5">
      <c r="A146" s="52">
        <v>13</v>
      </c>
      <c r="B146" s="66" t="s">
        <v>320</v>
      </c>
      <c r="C146" s="66" t="s">
        <v>319</v>
      </c>
      <c r="D146" s="66">
        <v>1309</v>
      </c>
      <c r="E146" s="62" t="s">
        <v>336</v>
      </c>
      <c r="F146" s="58" t="s">
        <v>337</v>
      </c>
      <c r="G146" s="56"/>
    </row>
    <row r="147" spans="1:7" ht="13.5">
      <c r="A147" s="52">
        <v>13</v>
      </c>
      <c r="B147" s="66" t="s">
        <v>320</v>
      </c>
      <c r="C147" s="66" t="s">
        <v>319</v>
      </c>
      <c r="D147" s="66">
        <v>1310</v>
      </c>
      <c r="E147" s="62" t="s">
        <v>338</v>
      </c>
      <c r="F147" s="58" t="s">
        <v>339</v>
      </c>
      <c r="G147" s="56"/>
    </row>
    <row r="148" spans="1:7" ht="13.5">
      <c r="A148" s="52">
        <v>13</v>
      </c>
      <c r="B148" s="66" t="s">
        <v>320</v>
      </c>
      <c r="C148" s="66" t="s">
        <v>319</v>
      </c>
      <c r="D148" s="66">
        <v>1311</v>
      </c>
      <c r="E148" s="62" t="s">
        <v>340</v>
      </c>
      <c r="F148" s="58" t="s">
        <v>341</v>
      </c>
      <c r="G148" s="56"/>
    </row>
    <row r="149" spans="1:7" ht="13.5">
      <c r="A149" s="52">
        <v>13</v>
      </c>
      <c r="B149" s="66" t="s">
        <v>320</v>
      </c>
      <c r="C149" s="66" t="s">
        <v>319</v>
      </c>
      <c r="D149" s="66">
        <v>1312</v>
      </c>
      <c r="E149" s="62" t="s">
        <v>342</v>
      </c>
      <c r="F149" s="58" t="s">
        <v>343</v>
      </c>
      <c r="G149" s="56"/>
    </row>
    <row r="150" spans="1:7" ht="13.5">
      <c r="A150" s="52">
        <v>13</v>
      </c>
      <c r="B150" s="66" t="s">
        <v>320</v>
      </c>
      <c r="C150" s="66" t="s">
        <v>319</v>
      </c>
      <c r="D150" s="66">
        <v>1313</v>
      </c>
      <c r="E150" s="62" t="s">
        <v>344</v>
      </c>
      <c r="F150" s="58" t="s">
        <v>345</v>
      </c>
      <c r="G150" s="56"/>
    </row>
    <row r="151" spans="1:7" ht="13.5">
      <c r="A151" s="52">
        <v>13</v>
      </c>
      <c r="B151" s="66" t="s">
        <v>320</v>
      </c>
      <c r="C151" s="66" t="s">
        <v>319</v>
      </c>
      <c r="D151" s="66">
        <v>1314</v>
      </c>
      <c r="E151" s="62" t="s">
        <v>346</v>
      </c>
      <c r="F151" s="58" t="s">
        <v>347</v>
      </c>
      <c r="G151" s="56"/>
    </row>
    <row r="152" spans="1:7" ht="13.5">
      <c r="A152" s="52">
        <v>13</v>
      </c>
      <c r="B152" s="66" t="s">
        <v>320</v>
      </c>
      <c r="C152" s="66" t="s">
        <v>319</v>
      </c>
      <c r="D152" s="66">
        <v>1315</v>
      </c>
      <c r="E152" s="62" t="s">
        <v>348</v>
      </c>
      <c r="F152" s="58" t="s">
        <v>349</v>
      </c>
      <c r="G152" s="56"/>
    </row>
    <row r="153" spans="1:7" ht="13.5">
      <c r="A153" s="52">
        <v>13</v>
      </c>
      <c r="B153" s="66" t="s">
        <v>320</v>
      </c>
      <c r="C153" s="66" t="s">
        <v>319</v>
      </c>
      <c r="D153" s="66">
        <v>1316</v>
      </c>
      <c r="E153" s="62" t="s">
        <v>350</v>
      </c>
      <c r="F153" s="58" t="s">
        <v>351</v>
      </c>
      <c r="G153" s="56"/>
    </row>
    <row r="154" spans="1:7" ht="13.5">
      <c r="A154" s="52">
        <v>13</v>
      </c>
      <c r="B154" s="66" t="s">
        <v>320</v>
      </c>
      <c r="C154" s="66" t="s">
        <v>319</v>
      </c>
      <c r="D154" s="66">
        <v>1317</v>
      </c>
      <c r="E154" s="62" t="s">
        <v>352</v>
      </c>
      <c r="F154" s="58" t="s">
        <v>353</v>
      </c>
      <c r="G154" s="56"/>
    </row>
    <row r="155" spans="1:7" ht="13.5">
      <c r="A155" s="52">
        <v>13</v>
      </c>
      <c r="B155" s="66" t="s">
        <v>320</v>
      </c>
      <c r="C155" s="66" t="s">
        <v>319</v>
      </c>
      <c r="D155" s="66">
        <v>1318</v>
      </c>
      <c r="E155" s="62" t="s">
        <v>354</v>
      </c>
      <c r="F155" s="58" t="s">
        <v>355</v>
      </c>
      <c r="G155" s="56"/>
    </row>
    <row r="156" spans="1:7" ht="13.5">
      <c r="A156" s="52">
        <v>13</v>
      </c>
      <c r="B156" s="66" t="s">
        <v>320</v>
      </c>
      <c r="C156" s="66" t="s">
        <v>319</v>
      </c>
      <c r="D156" s="66">
        <v>1319</v>
      </c>
      <c r="E156" s="62" t="s">
        <v>356</v>
      </c>
      <c r="F156" s="58" t="s">
        <v>357</v>
      </c>
      <c r="G156" s="56"/>
    </row>
    <row r="157" spans="1:7" ht="13.5">
      <c r="A157" s="52">
        <v>13</v>
      </c>
      <c r="B157" s="66" t="s">
        <v>320</v>
      </c>
      <c r="C157" s="66" t="s">
        <v>319</v>
      </c>
      <c r="D157" s="66">
        <v>1320</v>
      </c>
      <c r="E157" s="62" t="s">
        <v>358</v>
      </c>
      <c r="F157" s="58" t="s">
        <v>359</v>
      </c>
      <c r="G157" s="56"/>
    </row>
    <row r="158" spans="1:7" ht="13.5">
      <c r="A158" s="52">
        <v>13</v>
      </c>
      <c r="B158" s="66" t="s">
        <v>320</v>
      </c>
      <c r="C158" s="66" t="s">
        <v>319</v>
      </c>
      <c r="D158" s="66">
        <v>1321</v>
      </c>
      <c r="E158" s="62" t="s">
        <v>360</v>
      </c>
      <c r="F158" s="58" t="s">
        <v>361</v>
      </c>
      <c r="G158" s="56"/>
    </row>
    <row r="159" spans="1:7" ht="13.5">
      <c r="A159" s="52">
        <v>13</v>
      </c>
      <c r="B159" s="66" t="s">
        <v>320</v>
      </c>
      <c r="C159" s="66" t="s">
        <v>319</v>
      </c>
      <c r="D159" s="66">
        <v>1322</v>
      </c>
      <c r="E159" s="62" t="s">
        <v>362</v>
      </c>
      <c r="F159" s="58" t="s">
        <v>363</v>
      </c>
      <c r="G159" s="56"/>
    </row>
    <row r="160" spans="1:7" ht="13.5">
      <c r="A160" s="52">
        <v>13</v>
      </c>
      <c r="B160" s="66" t="s">
        <v>320</v>
      </c>
      <c r="C160" s="66" t="s">
        <v>319</v>
      </c>
      <c r="D160" s="66">
        <v>1323</v>
      </c>
      <c r="E160" s="62" t="s">
        <v>364</v>
      </c>
      <c r="F160" s="58" t="s">
        <v>365</v>
      </c>
      <c r="G160" s="56"/>
    </row>
    <row r="161" spans="1:7" ht="13.5">
      <c r="A161" s="52">
        <v>13</v>
      </c>
      <c r="B161" s="66" t="s">
        <v>320</v>
      </c>
      <c r="C161" s="66" t="s">
        <v>319</v>
      </c>
      <c r="D161" s="66">
        <v>1324</v>
      </c>
      <c r="E161" s="62" t="s">
        <v>366</v>
      </c>
      <c r="F161" s="58" t="s">
        <v>367</v>
      </c>
      <c r="G161" s="56"/>
    </row>
    <row r="162" spans="1:7" ht="13.5">
      <c r="A162" s="52">
        <v>13</v>
      </c>
      <c r="B162" s="66" t="s">
        <v>320</v>
      </c>
      <c r="C162" s="66" t="s">
        <v>319</v>
      </c>
      <c r="D162" s="66">
        <v>1325</v>
      </c>
      <c r="E162" s="62" t="s">
        <v>368</v>
      </c>
      <c r="F162" s="58" t="s">
        <v>369</v>
      </c>
      <c r="G162" s="56"/>
    </row>
    <row r="163" spans="1:7" ht="13.5">
      <c r="A163" s="52">
        <v>13</v>
      </c>
      <c r="B163" s="66" t="s">
        <v>320</v>
      </c>
      <c r="C163" s="66" t="s">
        <v>319</v>
      </c>
      <c r="D163" s="66">
        <v>1326</v>
      </c>
      <c r="E163" s="62" t="s">
        <v>370</v>
      </c>
      <c r="F163" s="58" t="s">
        <v>371</v>
      </c>
      <c r="G163" s="56"/>
    </row>
    <row r="164" spans="1:7" ht="13.5">
      <c r="A164" s="52">
        <v>13</v>
      </c>
      <c r="B164" s="66" t="s">
        <v>320</v>
      </c>
      <c r="C164" s="66" t="s">
        <v>319</v>
      </c>
      <c r="D164" s="66">
        <v>1327</v>
      </c>
      <c r="E164" s="62" t="s">
        <v>372</v>
      </c>
      <c r="F164" s="58" t="s">
        <v>373</v>
      </c>
      <c r="G164" s="56"/>
    </row>
    <row r="165" spans="1:7" ht="13.5">
      <c r="A165" s="52">
        <v>13</v>
      </c>
      <c r="B165" s="66" t="s">
        <v>320</v>
      </c>
      <c r="C165" s="66" t="s">
        <v>319</v>
      </c>
      <c r="D165" s="66">
        <v>1328</v>
      </c>
      <c r="E165" s="62" t="s">
        <v>374</v>
      </c>
      <c r="F165" s="58" t="s">
        <v>375</v>
      </c>
      <c r="G165" s="56"/>
    </row>
    <row r="166" spans="1:7" ht="13.5">
      <c r="A166" s="52">
        <v>13</v>
      </c>
      <c r="B166" s="66" t="s">
        <v>320</v>
      </c>
      <c r="C166" s="66" t="s">
        <v>181</v>
      </c>
      <c r="D166" s="66">
        <v>1391</v>
      </c>
      <c r="E166" s="62" t="s">
        <v>376</v>
      </c>
      <c r="F166" s="58" t="s">
        <v>377</v>
      </c>
      <c r="G166" s="56"/>
    </row>
    <row r="167" spans="1:7" ht="13.5">
      <c r="A167" s="52">
        <v>13</v>
      </c>
      <c r="B167" s="72" t="s">
        <v>318</v>
      </c>
      <c r="C167" s="72" t="s">
        <v>181</v>
      </c>
      <c r="D167" s="72">
        <v>1392</v>
      </c>
      <c r="E167" s="74" t="s">
        <v>378</v>
      </c>
      <c r="F167" s="75" t="s">
        <v>379</v>
      </c>
      <c r="G167" s="76"/>
    </row>
    <row r="168" spans="1:7" ht="13.5">
      <c r="A168" s="47">
        <v>14</v>
      </c>
      <c r="B168" s="77" t="s">
        <v>380</v>
      </c>
      <c r="C168" s="77" t="s">
        <v>381</v>
      </c>
      <c r="D168" s="77">
        <v>1401</v>
      </c>
      <c r="E168" s="78" t="s">
        <v>808</v>
      </c>
      <c r="F168" s="79" t="s">
        <v>809</v>
      </c>
      <c r="G168" s="51"/>
    </row>
    <row r="169" spans="1:7" ht="13.5">
      <c r="A169" s="52">
        <v>14</v>
      </c>
      <c r="B169" s="66" t="s">
        <v>382</v>
      </c>
      <c r="C169" s="66" t="s">
        <v>381</v>
      </c>
      <c r="D169" s="66">
        <v>1402</v>
      </c>
      <c r="E169" s="62" t="s">
        <v>810</v>
      </c>
      <c r="F169" s="58" t="s">
        <v>811</v>
      </c>
      <c r="G169" s="56"/>
    </row>
    <row r="170" spans="1:7" ht="13.5">
      <c r="A170" s="52">
        <v>14</v>
      </c>
      <c r="B170" s="66" t="s">
        <v>382</v>
      </c>
      <c r="C170" s="66" t="s">
        <v>381</v>
      </c>
      <c r="D170" s="66">
        <v>1403</v>
      </c>
      <c r="E170" s="62" t="s">
        <v>812</v>
      </c>
      <c r="F170" s="58" t="s">
        <v>813</v>
      </c>
      <c r="G170" s="56"/>
    </row>
    <row r="171" spans="1:7" ht="13.5">
      <c r="A171" s="52">
        <v>14</v>
      </c>
      <c r="B171" s="66" t="s">
        <v>382</v>
      </c>
      <c r="C171" s="66" t="s">
        <v>381</v>
      </c>
      <c r="D171" s="66">
        <v>1404</v>
      </c>
      <c r="E171" s="62" t="s">
        <v>384</v>
      </c>
      <c r="F171" s="58" t="s">
        <v>814</v>
      </c>
      <c r="G171" s="56"/>
    </row>
    <row r="172" spans="1:7" ht="13.5">
      <c r="A172" s="52">
        <v>14</v>
      </c>
      <c r="B172" s="66" t="s">
        <v>382</v>
      </c>
      <c r="C172" s="66" t="s">
        <v>381</v>
      </c>
      <c r="D172" s="66">
        <v>1405</v>
      </c>
      <c r="E172" s="62" t="s">
        <v>815</v>
      </c>
      <c r="F172" s="58" t="s">
        <v>816</v>
      </c>
      <c r="G172" s="56"/>
    </row>
    <row r="173" spans="1:7" ht="13.5">
      <c r="A173" s="52">
        <v>14</v>
      </c>
      <c r="B173" s="66" t="s">
        <v>382</v>
      </c>
      <c r="C173" s="66" t="s">
        <v>381</v>
      </c>
      <c r="D173" s="66">
        <v>1406</v>
      </c>
      <c r="E173" s="62" t="s">
        <v>817</v>
      </c>
      <c r="F173" s="58" t="s">
        <v>818</v>
      </c>
      <c r="G173" s="56"/>
    </row>
    <row r="174" spans="1:7" ht="13.5">
      <c r="A174" s="52">
        <v>14</v>
      </c>
      <c r="B174" s="66" t="s">
        <v>382</v>
      </c>
      <c r="C174" s="66" t="s">
        <v>381</v>
      </c>
      <c r="D174" s="66">
        <v>1407</v>
      </c>
      <c r="E174" s="62" t="s">
        <v>819</v>
      </c>
      <c r="F174" s="58" t="s">
        <v>820</v>
      </c>
      <c r="G174" s="56"/>
    </row>
    <row r="175" spans="1:7" ht="13.5">
      <c r="A175" s="52">
        <v>14</v>
      </c>
      <c r="B175" s="66" t="s">
        <v>382</v>
      </c>
      <c r="C175" s="66" t="s">
        <v>381</v>
      </c>
      <c r="D175" s="66">
        <v>1408</v>
      </c>
      <c r="E175" s="62" t="s">
        <v>821</v>
      </c>
      <c r="F175" s="58" t="s">
        <v>822</v>
      </c>
      <c r="G175" s="56"/>
    </row>
    <row r="176" spans="1:7" ht="13.5">
      <c r="A176" s="52">
        <v>14</v>
      </c>
      <c r="B176" s="66" t="s">
        <v>382</v>
      </c>
      <c r="C176" s="66" t="s">
        <v>381</v>
      </c>
      <c r="D176" s="66">
        <v>1409</v>
      </c>
      <c r="E176" s="62" t="s">
        <v>823</v>
      </c>
      <c r="F176" s="58" t="s">
        <v>824</v>
      </c>
      <c r="G176" s="56"/>
    </row>
    <row r="177" spans="1:7" ht="13.5">
      <c r="A177" s="52">
        <v>14</v>
      </c>
      <c r="B177" s="66" t="s">
        <v>382</v>
      </c>
      <c r="C177" s="66" t="s">
        <v>381</v>
      </c>
      <c r="D177" s="66">
        <v>1410</v>
      </c>
      <c r="E177" s="62" t="s">
        <v>825</v>
      </c>
      <c r="F177" s="58" t="s">
        <v>826</v>
      </c>
      <c r="G177" s="56"/>
    </row>
    <row r="178" spans="1:7" ht="13.5">
      <c r="A178" s="52">
        <v>14</v>
      </c>
      <c r="B178" s="66" t="s">
        <v>382</v>
      </c>
      <c r="C178" s="66" t="s">
        <v>381</v>
      </c>
      <c r="D178" s="66">
        <v>1411</v>
      </c>
      <c r="E178" s="62" t="s">
        <v>827</v>
      </c>
      <c r="F178" s="58" t="s">
        <v>828</v>
      </c>
      <c r="G178" s="56"/>
    </row>
    <row r="179" spans="1:7" ht="13.5">
      <c r="A179" s="52">
        <v>14</v>
      </c>
      <c r="B179" s="66" t="s">
        <v>382</v>
      </c>
      <c r="C179" s="66" t="s">
        <v>381</v>
      </c>
      <c r="D179" s="66">
        <v>1412</v>
      </c>
      <c r="E179" s="62" t="s">
        <v>829</v>
      </c>
      <c r="F179" s="58" t="s">
        <v>830</v>
      </c>
      <c r="G179" s="56"/>
    </row>
    <row r="180" spans="1:7" ht="13.5">
      <c r="A180" s="52">
        <v>14</v>
      </c>
      <c r="B180" s="66" t="s">
        <v>382</v>
      </c>
      <c r="C180" s="66" t="s">
        <v>381</v>
      </c>
      <c r="D180" s="66">
        <v>1413</v>
      </c>
      <c r="E180" s="62" t="s">
        <v>831</v>
      </c>
      <c r="F180" s="58" t="s">
        <v>832</v>
      </c>
      <c r="G180" s="56"/>
    </row>
    <row r="181" spans="1:7" ht="13.5">
      <c r="A181" s="52">
        <v>14</v>
      </c>
      <c r="B181" s="66" t="s">
        <v>382</v>
      </c>
      <c r="C181" s="66" t="s">
        <v>381</v>
      </c>
      <c r="D181" s="66">
        <v>1414</v>
      </c>
      <c r="E181" s="62" t="s">
        <v>833</v>
      </c>
      <c r="F181" s="58" t="s">
        <v>834</v>
      </c>
      <c r="G181" s="56"/>
    </row>
    <row r="182" spans="1:7" ht="13.5">
      <c r="A182" s="52">
        <v>14</v>
      </c>
      <c r="B182" s="66" t="s">
        <v>382</v>
      </c>
      <c r="C182" s="66" t="s">
        <v>381</v>
      </c>
      <c r="D182" s="66">
        <v>1415</v>
      </c>
      <c r="E182" s="62" t="s">
        <v>835</v>
      </c>
      <c r="F182" s="58" t="s">
        <v>836</v>
      </c>
      <c r="G182" s="56"/>
    </row>
    <row r="183" spans="1:7" ht="13.5">
      <c r="A183" s="52">
        <v>14</v>
      </c>
      <c r="B183" s="66" t="s">
        <v>384</v>
      </c>
      <c r="C183" s="66" t="s">
        <v>181</v>
      </c>
      <c r="D183" s="66">
        <v>1491</v>
      </c>
      <c r="E183" s="62" t="s">
        <v>385</v>
      </c>
      <c r="F183" s="58" t="s">
        <v>386</v>
      </c>
      <c r="G183" s="56"/>
    </row>
    <row r="184" spans="1:7" ht="13.5">
      <c r="A184" s="52">
        <v>14</v>
      </c>
      <c r="B184" s="66" t="s">
        <v>384</v>
      </c>
      <c r="C184" s="66" t="s">
        <v>181</v>
      </c>
      <c r="D184" s="66">
        <v>1492</v>
      </c>
      <c r="E184" s="62" t="s">
        <v>387</v>
      </c>
      <c r="F184" s="58" t="s">
        <v>388</v>
      </c>
      <c r="G184" s="56"/>
    </row>
    <row r="185" spans="1:7" ht="13.5">
      <c r="A185" s="52">
        <v>14</v>
      </c>
      <c r="B185" s="66" t="s">
        <v>382</v>
      </c>
      <c r="C185" s="66" t="s">
        <v>181</v>
      </c>
      <c r="D185" s="66">
        <v>1493</v>
      </c>
      <c r="E185" s="62" t="s">
        <v>389</v>
      </c>
      <c r="F185" s="58" t="s">
        <v>390</v>
      </c>
      <c r="G185" s="56"/>
    </row>
    <row r="186" spans="1:7" ht="13.5">
      <c r="A186" s="52">
        <v>14</v>
      </c>
      <c r="B186" s="80" t="s">
        <v>382</v>
      </c>
      <c r="C186" s="80" t="s">
        <v>181</v>
      </c>
      <c r="D186" s="80">
        <v>1494</v>
      </c>
      <c r="E186" s="64" t="s">
        <v>391</v>
      </c>
      <c r="F186" s="65" t="s">
        <v>392</v>
      </c>
      <c r="G186" s="81"/>
    </row>
    <row r="187" spans="1:7" ht="13.5">
      <c r="A187" s="47">
        <v>15</v>
      </c>
      <c r="B187" s="67" t="s">
        <v>393</v>
      </c>
      <c r="C187" s="67" t="s">
        <v>394</v>
      </c>
      <c r="D187" s="67">
        <v>1501</v>
      </c>
      <c r="E187" s="68" t="s">
        <v>395</v>
      </c>
      <c r="F187" s="69" t="s">
        <v>396</v>
      </c>
      <c r="G187" s="70"/>
    </row>
    <row r="188" spans="1:7" ht="13.5">
      <c r="A188" s="52">
        <v>15</v>
      </c>
      <c r="B188" s="66" t="s">
        <v>393</v>
      </c>
      <c r="C188" s="66" t="s">
        <v>394</v>
      </c>
      <c r="D188" s="66">
        <v>1502</v>
      </c>
      <c r="E188" s="62" t="s">
        <v>397</v>
      </c>
      <c r="F188" s="58" t="s">
        <v>398</v>
      </c>
      <c r="G188" s="56"/>
    </row>
    <row r="189" spans="1:7" ht="13.5">
      <c r="A189" s="52">
        <v>15</v>
      </c>
      <c r="B189" s="66" t="s">
        <v>393</v>
      </c>
      <c r="C189" s="66" t="s">
        <v>394</v>
      </c>
      <c r="D189" s="66">
        <v>1503</v>
      </c>
      <c r="E189" s="62" t="s">
        <v>399</v>
      </c>
      <c r="F189" s="58" t="s">
        <v>400</v>
      </c>
      <c r="G189" s="56"/>
    </row>
    <row r="190" spans="1:7" ht="13.5">
      <c r="A190" s="52">
        <v>15</v>
      </c>
      <c r="B190" s="66" t="s">
        <v>393</v>
      </c>
      <c r="C190" s="66" t="s">
        <v>394</v>
      </c>
      <c r="D190" s="66">
        <v>1504</v>
      </c>
      <c r="E190" s="62" t="s">
        <v>401</v>
      </c>
      <c r="F190" s="58" t="s">
        <v>402</v>
      </c>
      <c r="G190" s="56"/>
    </row>
    <row r="191" spans="1:7" ht="13.5">
      <c r="A191" s="52">
        <v>15</v>
      </c>
      <c r="B191" s="66" t="s">
        <v>393</v>
      </c>
      <c r="C191" s="66" t="s">
        <v>394</v>
      </c>
      <c r="D191" s="66">
        <v>1505</v>
      </c>
      <c r="E191" s="62" t="s">
        <v>403</v>
      </c>
      <c r="F191" s="58" t="s">
        <v>404</v>
      </c>
      <c r="G191" s="56"/>
    </row>
    <row r="192" spans="1:7" ht="13.5">
      <c r="A192" s="52">
        <v>15</v>
      </c>
      <c r="B192" s="66" t="s">
        <v>393</v>
      </c>
      <c r="C192" s="66" t="s">
        <v>394</v>
      </c>
      <c r="D192" s="66">
        <v>1506</v>
      </c>
      <c r="E192" s="62" t="s">
        <v>405</v>
      </c>
      <c r="F192" s="58" t="s">
        <v>406</v>
      </c>
      <c r="G192" s="56"/>
    </row>
    <row r="193" spans="1:7" ht="13.5">
      <c r="A193" s="52">
        <v>15</v>
      </c>
      <c r="B193" s="66" t="s">
        <v>393</v>
      </c>
      <c r="C193" s="66" t="s">
        <v>394</v>
      </c>
      <c r="D193" s="66">
        <v>1507</v>
      </c>
      <c r="E193" s="62" t="s">
        <v>407</v>
      </c>
      <c r="F193" s="58" t="s">
        <v>408</v>
      </c>
      <c r="G193" s="56"/>
    </row>
    <row r="194" spans="1:7" ht="13.5">
      <c r="A194" s="52">
        <v>15</v>
      </c>
      <c r="B194" s="66" t="s">
        <v>393</v>
      </c>
      <c r="C194" s="66" t="s">
        <v>394</v>
      </c>
      <c r="D194" s="66">
        <v>1508</v>
      </c>
      <c r="E194" s="62" t="s">
        <v>409</v>
      </c>
      <c r="F194" s="58" t="s">
        <v>410</v>
      </c>
      <c r="G194" s="56"/>
    </row>
    <row r="195" spans="1:7" ht="13.5">
      <c r="A195" s="52">
        <v>15</v>
      </c>
      <c r="B195" s="66" t="s">
        <v>393</v>
      </c>
      <c r="C195" s="66" t="s">
        <v>394</v>
      </c>
      <c r="D195" s="66">
        <v>1509</v>
      </c>
      <c r="E195" s="62" t="s">
        <v>411</v>
      </c>
      <c r="F195" s="58" t="s">
        <v>412</v>
      </c>
      <c r="G195" s="56"/>
    </row>
    <row r="196" spans="1:7" ht="13.5">
      <c r="A196" s="52">
        <v>15</v>
      </c>
      <c r="B196" s="66" t="s">
        <v>393</v>
      </c>
      <c r="C196" s="66" t="s">
        <v>394</v>
      </c>
      <c r="D196" s="66">
        <v>1510</v>
      </c>
      <c r="E196" s="62" t="s">
        <v>413</v>
      </c>
      <c r="F196" s="58" t="s">
        <v>414</v>
      </c>
      <c r="G196" s="56"/>
    </row>
    <row r="197" spans="1:7" ht="13.5">
      <c r="A197" s="52">
        <v>15</v>
      </c>
      <c r="B197" s="66" t="s">
        <v>393</v>
      </c>
      <c r="C197" s="66" t="s">
        <v>394</v>
      </c>
      <c r="D197" s="66">
        <v>1511</v>
      </c>
      <c r="E197" s="62" t="s">
        <v>415</v>
      </c>
      <c r="F197" s="58" t="s">
        <v>416</v>
      </c>
      <c r="G197" s="56"/>
    </row>
    <row r="198" spans="1:7" ht="13.5">
      <c r="A198" s="52">
        <v>15</v>
      </c>
      <c r="B198" s="66" t="s">
        <v>393</v>
      </c>
      <c r="C198" s="66" t="s">
        <v>394</v>
      </c>
      <c r="D198" s="66">
        <v>1512</v>
      </c>
      <c r="E198" s="62" t="s">
        <v>417</v>
      </c>
      <c r="F198" s="58" t="s">
        <v>418</v>
      </c>
      <c r="G198" s="56"/>
    </row>
    <row r="199" spans="1:7" ht="13.5">
      <c r="A199" s="52">
        <v>15</v>
      </c>
      <c r="B199" s="66" t="s">
        <v>393</v>
      </c>
      <c r="C199" s="66" t="s">
        <v>394</v>
      </c>
      <c r="D199" s="66">
        <v>1513</v>
      </c>
      <c r="E199" s="62" t="s">
        <v>419</v>
      </c>
      <c r="F199" s="58" t="s">
        <v>420</v>
      </c>
      <c r="G199" s="56"/>
    </row>
    <row r="200" spans="1:7" ht="13.5">
      <c r="A200" s="52">
        <v>15</v>
      </c>
      <c r="B200" s="66" t="s">
        <v>393</v>
      </c>
      <c r="C200" s="66" t="s">
        <v>394</v>
      </c>
      <c r="D200" s="66">
        <v>1514</v>
      </c>
      <c r="E200" s="62" t="s">
        <v>421</v>
      </c>
      <c r="F200" s="58" t="s">
        <v>422</v>
      </c>
      <c r="G200" s="56"/>
    </row>
    <row r="201" spans="1:7" ht="13.5">
      <c r="A201" s="52">
        <v>15</v>
      </c>
      <c r="B201" s="66" t="s">
        <v>393</v>
      </c>
      <c r="C201" s="66" t="s">
        <v>394</v>
      </c>
      <c r="D201" s="66">
        <v>1515</v>
      </c>
      <c r="E201" s="62" t="s">
        <v>423</v>
      </c>
      <c r="F201" s="58" t="s">
        <v>424</v>
      </c>
      <c r="G201" s="56"/>
    </row>
    <row r="202" spans="1:7" ht="13.5">
      <c r="A202" s="52">
        <v>15</v>
      </c>
      <c r="B202" s="72" t="s">
        <v>393</v>
      </c>
      <c r="C202" s="72" t="s">
        <v>181</v>
      </c>
      <c r="D202" s="72">
        <v>1591</v>
      </c>
      <c r="E202" s="74" t="s">
        <v>425</v>
      </c>
      <c r="F202" s="75" t="s">
        <v>426</v>
      </c>
      <c r="G202" s="56"/>
    </row>
    <row r="203" spans="1:7" ht="13.5">
      <c r="A203" s="47">
        <v>16</v>
      </c>
      <c r="B203" s="77" t="s">
        <v>427</v>
      </c>
      <c r="C203" s="77" t="s">
        <v>428</v>
      </c>
      <c r="D203" s="77">
        <v>1601</v>
      </c>
      <c r="E203" s="78" t="s">
        <v>429</v>
      </c>
      <c r="F203" s="79" t="s">
        <v>430</v>
      </c>
      <c r="G203" s="70"/>
    </row>
    <row r="204" spans="1:7" ht="13.5">
      <c r="A204" s="52">
        <v>16</v>
      </c>
      <c r="B204" s="66" t="s">
        <v>427</v>
      </c>
      <c r="C204" s="66" t="s">
        <v>428</v>
      </c>
      <c r="D204" s="66">
        <v>1602</v>
      </c>
      <c r="E204" s="62" t="s">
        <v>431</v>
      </c>
      <c r="F204" s="58" t="s">
        <v>432</v>
      </c>
      <c r="G204" s="56"/>
    </row>
    <row r="205" spans="1:7" ht="13.5">
      <c r="A205" s="52">
        <v>16</v>
      </c>
      <c r="B205" s="66" t="s">
        <v>427</v>
      </c>
      <c r="C205" s="66" t="s">
        <v>428</v>
      </c>
      <c r="D205" s="66">
        <v>1603</v>
      </c>
      <c r="E205" s="62" t="s">
        <v>433</v>
      </c>
      <c r="F205" s="58" t="s">
        <v>434</v>
      </c>
      <c r="G205" s="56"/>
    </row>
    <row r="206" spans="1:7" ht="13.5">
      <c r="A206" s="52">
        <v>16</v>
      </c>
      <c r="B206" s="66" t="s">
        <v>427</v>
      </c>
      <c r="C206" s="66" t="s">
        <v>428</v>
      </c>
      <c r="D206" s="66">
        <v>1604</v>
      </c>
      <c r="E206" s="62" t="s">
        <v>435</v>
      </c>
      <c r="F206" s="58" t="s">
        <v>436</v>
      </c>
      <c r="G206" s="56"/>
    </row>
    <row r="207" spans="1:7" ht="13.5">
      <c r="A207" s="52">
        <v>16</v>
      </c>
      <c r="B207" s="66" t="s">
        <v>427</v>
      </c>
      <c r="C207" s="66" t="s">
        <v>428</v>
      </c>
      <c r="D207" s="66">
        <v>1605</v>
      </c>
      <c r="E207" s="62" t="s">
        <v>437</v>
      </c>
      <c r="F207" s="58" t="s">
        <v>438</v>
      </c>
      <c r="G207" s="56"/>
    </row>
    <row r="208" spans="1:7" ht="13.5">
      <c r="A208" s="52">
        <v>16</v>
      </c>
      <c r="B208" s="66" t="s">
        <v>427</v>
      </c>
      <c r="C208" s="66" t="s">
        <v>428</v>
      </c>
      <c r="D208" s="66">
        <v>1606</v>
      </c>
      <c r="E208" s="62" t="s">
        <v>439</v>
      </c>
      <c r="F208" s="58" t="s">
        <v>440</v>
      </c>
      <c r="G208" s="56"/>
    </row>
    <row r="209" spans="1:7" ht="13.5">
      <c r="A209" s="52">
        <v>16</v>
      </c>
      <c r="B209" s="66" t="s">
        <v>427</v>
      </c>
      <c r="C209" s="66" t="s">
        <v>428</v>
      </c>
      <c r="D209" s="66">
        <v>1607</v>
      </c>
      <c r="E209" s="62" t="s">
        <v>441</v>
      </c>
      <c r="F209" s="58" t="s">
        <v>442</v>
      </c>
      <c r="G209" s="56"/>
    </row>
    <row r="210" spans="1:7" ht="13.5">
      <c r="A210" s="52">
        <v>16</v>
      </c>
      <c r="B210" s="66" t="s">
        <v>427</v>
      </c>
      <c r="C210" s="66" t="s">
        <v>428</v>
      </c>
      <c r="D210" s="66">
        <v>1608</v>
      </c>
      <c r="E210" s="62" t="s">
        <v>443</v>
      </c>
      <c r="F210" s="58" t="s">
        <v>444</v>
      </c>
      <c r="G210" s="56"/>
    </row>
    <row r="211" spans="1:7" ht="13.5">
      <c r="A211" s="52">
        <v>16</v>
      </c>
      <c r="B211" s="80" t="s">
        <v>427</v>
      </c>
      <c r="C211" s="80" t="s">
        <v>428</v>
      </c>
      <c r="D211" s="80">
        <v>1609</v>
      </c>
      <c r="E211" s="64" t="s">
        <v>445</v>
      </c>
      <c r="F211" s="65" t="s">
        <v>446</v>
      </c>
      <c r="G211" s="81"/>
    </row>
    <row r="212" spans="1:7" ht="13.5">
      <c r="A212" s="47">
        <v>17</v>
      </c>
      <c r="B212" s="67" t="s">
        <v>447</v>
      </c>
      <c r="C212" s="67" t="s">
        <v>448</v>
      </c>
      <c r="D212" s="67">
        <v>1701</v>
      </c>
      <c r="E212" s="68" t="s">
        <v>449</v>
      </c>
      <c r="F212" s="69" t="s">
        <v>450</v>
      </c>
      <c r="G212" s="70"/>
    </row>
    <row r="213" spans="1:7" ht="13.5">
      <c r="A213" s="52">
        <v>17</v>
      </c>
      <c r="B213" s="66" t="s">
        <v>447</v>
      </c>
      <c r="C213" s="66" t="s">
        <v>448</v>
      </c>
      <c r="D213" s="66">
        <v>1702</v>
      </c>
      <c r="E213" s="62" t="s">
        <v>451</v>
      </c>
      <c r="F213" s="58" t="s">
        <v>452</v>
      </c>
      <c r="G213" s="56"/>
    </row>
    <row r="214" spans="1:7" ht="13.5">
      <c r="A214" s="52">
        <v>17</v>
      </c>
      <c r="B214" s="66" t="s">
        <v>447</v>
      </c>
      <c r="C214" s="66" t="s">
        <v>448</v>
      </c>
      <c r="D214" s="66">
        <v>1703</v>
      </c>
      <c r="E214" s="62" t="s">
        <v>453</v>
      </c>
      <c r="F214" s="58" t="s">
        <v>454</v>
      </c>
      <c r="G214" s="56"/>
    </row>
    <row r="215" spans="1:7" ht="13.5">
      <c r="A215" s="52">
        <v>17</v>
      </c>
      <c r="B215" s="66" t="s">
        <v>447</v>
      </c>
      <c r="C215" s="66" t="s">
        <v>448</v>
      </c>
      <c r="D215" s="66">
        <v>1704</v>
      </c>
      <c r="E215" s="62" t="s">
        <v>455</v>
      </c>
      <c r="F215" s="58" t="s">
        <v>456</v>
      </c>
      <c r="G215" s="56"/>
    </row>
    <row r="216" spans="1:7" ht="13.5">
      <c r="A216" s="52">
        <v>17</v>
      </c>
      <c r="B216" s="66" t="s">
        <v>447</v>
      </c>
      <c r="C216" s="66" t="s">
        <v>448</v>
      </c>
      <c r="D216" s="66">
        <v>1705</v>
      </c>
      <c r="E216" s="62" t="s">
        <v>457</v>
      </c>
      <c r="F216" s="58" t="s">
        <v>458</v>
      </c>
      <c r="G216" s="56"/>
    </row>
    <row r="217" spans="1:7" ht="13.5">
      <c r="A217" s="52">
        <v>17</v>
      </c>
      <c r="B217" s="66" t="s">
        <v>447</v>
      </c>
      <c r="C217" s="66" t="s">
        <v>448</v>
      </c>
      <c r="D217" s="66">
        <v>1706</v>
      </c>
      <c r="E217" s="62" t="s">
        <v>459</v>
      </c>
      <c r="F217" s="58" t="s">
        <v>460</v>
      </c>
      <c r="G217" s="56"/>
    </row>
    <row r="218" spans="1:7" ht="13.5">
      <c r="A218" s="52">
        <v>17</v>
      </c>
      <c r="B218" s="66" t="s">
        <v>447</v>
      </c>
      <c r="C218" s="66" t="s">
        <v>448</v>
      </c>
      <c r="D218" s="66">
        <v>1707</v>
      </c>
      <c r="E218" s="62" t="s">
        <v>461</v>
      </c>
      <c r="F218" s="58" t="s">
        <v>462</v>
      </c>
      <c r="G218" s="56"/>
    </row>
    <row r="219" spans="1:7" ht="13.5">
      <c r="A219" s="52">
        <v>17</v>
      </c>
      <c r="B219" s="66" t="s">
        <v>447</v>
      </c>
      <c r="C219" s="66" t="s">
        <v>448</v>
      </c>
      <c r="D219" s="66">
        <v>1708</v>
      </c>
      <c r="E219" s="62" t="s">
        <v>463</v>
      </c>
      <c r="F219" s="58" t="s">
        <v>464</v>
      </c>
      <c r="G219" s="56"/>
    </row>
    <row r="220" spans="1:7" ht="13.5">
      <c r="A220" s="52">
        <v>17</v>
      </c>
      <c r="B220" s="66" t="s">
        <v>447</v>
      </c>
      <c r="C220" s="66" t="s">
        <v>448</v>
      </c>
      <c r="D220" s="66">
        <v>1709</v>
      </c>
      <c r="E220" s="62" t="s">
        <v>465</v>
      </c>
      <c r="F220" s="58" t="s">
        <v>466</v>
      </c>
      <c r="G220" s="56"/>
    </row>
    <row r="221" spans="1:7" ht="13.5">
      <c r="A221" s="52">
        <v>17</v>
      </c>
      <c r="B221" s="66" t="s">
        <v>447</v>
      </c>
      <c r="C221" s="66" t="s">
        <v>448</v>
      </c>
      <c r="D221" s="66">
        <v>1710</v>
      </c>
      <c r="E221" s="62" t="s">
        <v>467</v>
      </c>
      <c r="F221" s="58" t="s">
        <v>468</v>
      </c>
      <c r="G221" s="56"/>
    </row>
    <row r="222" spans="1:7" ht="13.5">
      <c r="A222" s="52">
        <v>17</v>
      </c>
      <c r="B222" s="66" t="s">
        <v>447</v>
      </c>
      <c r="C222" s="66" t="s">
        <v>448</v>
      </c>
      <c r="D222" s="112">
        <v>1711</v>
      </c>
      <c r="E222" s="113" t="s">
        <v>469</v>
      </c>
      <c r="F222" s="58" t="s">
        <v>470</v>
      </c>
      <c r="G222" s="111" t="s">
        <v>807</v>
      </c>
    </row>
    <row r="223" spans="1:7" ht="13.5">
      <c r="A223" s="52">
        <v>17</v>
      </c>
      <c r="B223" s="66" t="s">
        <v>447</v>
      </c>
      <c r="C223" s="66" t="s">
        <v>448</v>
      </c>
      <c r="D223" s="112">
        <v>1712</v>
      </c>
      <c r="E223" s="113" t="s">
        <v>471</v>
      </c>
      <c r="F223" s="58" t="s">
        <v>472</v>
      </c>
      <c r="G223" s="111" t="s">
        <v>807</v>
      </c>
    </row>
    <row r="224" spans="1:7" ht="13.5">
      <c r="A224" s="52">
        <v>17</v>
      </c>
      <c r="B224" s="66" t="s">
        <v>447</v>
      </c>
      <c r="C224" s="66" t="s">
        <v>448</v>
      </c>
      <c r="D224" s="66">
        <v>1713</v>
      </c>
      <c r="E224" s="62" t="s">
        <v>473</v>
      </c>
      <c r="F224" s="58" t="s">
        <v>474</v>
      </c>
      <c r="G224" s="56"/>
    </row>
    <row r="225" spans="1:7" ht="13.5">
      <c r="A225" s="52">
        <v>17</v>
      </c>
      <c r="B225" s="66" t="s">
        <v>447</v>
      </c>
      <c r="C225" s="66" t="s">
        <v>448</v>
      </c>
      <c r="D225" s="66">
        <v>1714</v>
      </c>
      <c r="E225" s="62" t="s">
        <v>475</v>
      </c>
      <c r="F225" s="58" t="s">
        <v>476</v>
      </c>
      <c r="G225" s="56"/>
    </row>
    <row r="226" spans="1:7" ht="13.5">
      <c r="A226" s="52">
        <v>17</v>
      </c>
      <c r="B226" s="66" t="s">
        <v>447</v>
      </c>
      <c r="C226" s="66" t="s">
        <v>448</v>
      </c>
      <c r="D226" s="66">
        <v>1715</v>
      </c>
      <c r="E226" s="62" t="s">
        <v>477</v>
      </c>
      <c r="F226" s="58" t="s">
        <v>478</v>
      </c>
      <c r="G226" s="56"/>
    </row>
    <row r="227" spans="1:7" ht="13.5">
      <c r="A227" s="52">
        <v>17</v>
      </c>
      <c r="B227" s="66" t="s">
        <v>447</v>
      </c>
      <c r="C227" s="66" t="s">
        <v>448</v>
      </c>
      <c r="D227" s="66">
        <v>1716</v>
      </c>
      <c r="E227" s="62" t="s">
        <v>479</v>
      </c>
      <c r="F227" s="58" t="s">
        <v>480</v>
      </c>
      <c r="G227" s="56"/>
    </row>
    <row r="228" spans="1:7" ht="13.5">
      <c r="A228" s="52">
        <v>17</v>
      </c>
      <c r="B228" s="66" t="s">
        <v>447</v>
      </c>
      <c r="C228" s="66" t="s">
        <v>448</v>
      </c>
      <c r="D228" s="66">
        <v>1717</v>
      </c>
      <c r="E228" s="62" t="s">
        <v>481</v>
      </c>
      <c r="F228" s="58" t="s">
        <v>482</v>
      </c>
      <c r="G228" s="56"/>
    </row>
    <row r="229" spans="1:7" ht="13.5">
      <c r="A229" s="52">
        <v>17</v>
      </c>
      <c r="B229" s="72" t="s">
        <v>447</v>
      </c>
      <c r="C229" s="72" t="s">
        <v>448</v>
      </c>
      <c r="D229" s="114">
        <v>1718</v>
      </c>
      <c r="E229" s="115" t="s">
        <v>483</v>
      </c>
      <c r="F229" s="75" t="s">
        <v>484</v>
      </c>
      <c r="G229" s="111" t="s">
        <v>807</v>
      </c>
    </row>
    <row r="230" spans="1:7" ht="13.5">
      <c r="A230" s="47">
        <v>18</v>
      </c>
      <c r="B230" s="77" t="s">
        <v>485</v>
      </c>
      <c r="C230" s="77" t="s">
        <v>486</v>
      </c>
      <c r="D230" s="77">
        <v>1801</v>
      </c>
      <c r="E230" s="78" t="s">
        <v>487</v>
      </c>
      <c r="F230" s="79" t="s">
        <v>488</v>
      </c>
      <c r="G230" s="51"/>
    </row>
    <row r="231" spans="1:7" ht="13.5">
      <c r="A231" s="52">
        <v>18</v>
      </c>
      <c r="B231" s="66" t="s">
        <v>485</v>
      </c>
      <c r="C231" s="66" t="s">
        <v>486</v>
      </c>
      <c r="D231" s="66">
        <v>1802</v>
      </c>
      <c r="E231" s="62" t="s">
        <v>489</v>
      </c>
      <c r="F231" s="58" t="s">
        <v>490</v>
      </c>
      <c r="G231" s="56"/>
    </row>
    <row r="232" spans="1:7" ht="13.5">
      <c r="A232" s="52">
        <v>18</v>
      </c>
      <c r="B232" s="66" t="s">
        <v>485</v>
      </c>
      <c r="C232" s="66" t="s">
        <v>486</v>
      </c>
      <c r="D232" s="66">
        <v>1803</v>
      </c>
      <c r="E232" s="62" t="s">
        <v>491</v>
      </c>
      <c r="F232" s="58" t="s">
        <v>492</v>
      </c>
      <c r="G232" s="56"/>
    </row>
    <row r="233" spans="1:7" ht="13.5">
      <c r="A233" s="52">
        <v>18</v>
      </c>
      <c r="B233" s="66" t="s">
        <v>485</v>
      </c>
      <c r="C233" s="66" t="s">
        <v>486</v>
      </c>
      <c r="D233" s="66">
        <v>1804</v>
      </c>
      <c r="E233" s="62" t="s">
        <v>493</v>
      </c>
      <c r="F233" s="58" t="s">
        <v>494</v>
      </c>
      <c r="G233" s="56"/>
    </row>
    <row r="234" spans="1:7" ht="13.5">
      <c r="A234" s="52">
        <v>18</v>
      </c>
      <c r="B234" s="66" t="s">
        <v>485</v>
      </c>
      <c r="C234" s="66" t="s">
        <v>486</v>
      </c>
      <c r="D234" s="66">
        <v>1805</v>
      </c>
      <c r="E234" s="62" t="s">
        <v>495</v>
      </c>
      <c r="F234" s="58" t="s">
        <v>496</v>
      </c>
      <c r="G234" s="56"/>
    </row>
    <row r="235" spans="1:7" ht="13.5">
      <c r="A235" s="52">
        <v>18</v>
      </c>
      <c r="B235" s="66" t="s">
        <v>485</v>
      </c>
      <c r="C235" s="66" t="s">
        <v>486</v>
      </c>
      <c r="D235" s="66">
        <v>1806</v>
      </c>
      <c r="E235" s="62" t="s">
        <v>497</v>
      </c>
      <c r="F235" s="58" t="s">
        <v>498</v>
      </c>
      <c r="G235" s="56"/>
    </row>
    <row r="236" spans="1:7" ht="13.5">
      <c r="A236" s="52">
        <v>18</v>
      </c>
      <c r="B236" s="66" t="s">
        <v>485</v>
      </c>
      <c r="C236" s="66" t="s">
        <v>486</v>
      </c>
      <c r="D236" s="66">
        <v>1807</v>
      </c>
      <c r="E236" s="62" t="s">
        <v>499</v>
      </c>
      <c r="F236" s="58" t="s">
        <v>500</v>
      </c>
      <c r="G236" s="56"/>
    </row>
    <row r="237" spans="1:7" ht="13.5">
      <c r="A237" s="52">
        <v>18</v>
      </c>
      <c r="B237" s="66" t="s">
        <v>485</v>
      </c>
      <c r="C237" s="66" t="s">
        <v>486</v>
      </c>
      <c r="D237" s="66">
        <v>1808</v>
      </c>
      <c r="E237" s="62" t="s">
        <v>501</v>
      </c>
      <c r="F237" s="58" t="s">
        <v>502</v>
      </c>
      <c r="G237" s="56"/>
    </row>
    <row r="238" spans="1:7" ht="13.5">
      <c r="A238" s="52">
        <v>18</v>
      </c>
      <c r="B238" s="66" t="s">
        <v>485</v>
      </c>
      <c r="C238" s="66" t="s">
        <v>486</v>
      </c>
      <c r="D238" s="66">
        <v>1809</v>
      </c>
      <c r="E238" s="62" t="s">
        <v>503</v>
      </c>
      <c r="F238" s="58" t="s">
        <v>504</v>
      </c>
      <c r="G238" s="56"/>
    </row>
    <row r="239" spans="1:7" ht="13.5">
      <c r="A239" s="52">
        <v>18</v>
      </c>
      <c r="B239" s="66" t="s">
        <v>485</v>
      </c>
      <c r="C239" s="66" t="s">
        <v>486</v>
      </c>
      <c r="D239" s="66">
        <v>1810</v>
      </c>
      <c r="E239" s="62" t="s">
        <v>505</v>
      </c>
      <c r="F239" s="58" t="s">
        <v>506</v>
      </c>
      <c r="G239" s="56"/>
    </row>
    <row r="240" spans="1:7" ht="13.5">
      <c r="A240" s="52">
        <v>18</v>
      </c>
      <c r="B240" s="66" t="s">
        <v>485</v>
      </c>
      <c r="C240" s="66" t="s">
        <v>486</v>
      </c>
      <c r="D240" s="66">
        <v>1811</v>
      </c>
      <c r="E240" s="62" t="s">
        <v>507</v>
      </c>
      <c r="F240" s="58" t="s">
        <v>508</v>
      </c>
      <c r="G240" s="56"/>
    </row>
    <row r="241" spans="1:7" ht="13.5">
      <c r="A241" s="52">
        <v>18</v>
      </c>
      <c r="B241" s="66" t="s">
        <v>485</v>
      </c>
      <c r="C241" s="66" t="s">
        <v>486</v>
      </c>
      <c r="D241" s="66">
        <v>1812</v>
      </c>
      <c r="E241" s="62" t="s">
        <v>509</v>
      </c>
      <c r="F241" s="58" t="s">
        <v>510</v>
      </c>
      <c r="G241" s="56"/>
    </row>
    <row r="242" spans="1:7" ht="13.5">
      <c r="A242" s="52">
        <v>18</v>
      </c>
      <c r="B242" s="66" t="s">
        <v>485</v>
      </c>
      <c r="C242" s="66" t="s">
        <v>486</v>
      </c>
      <c r="D242" s="66">
        <v>1813</v>
      </c>
      <c r="E242" s="62" t="s">
        <v>511</v>
      </c>
      <c r="F242" s="58" t="s">
        <v>512</v>
      </c>
      <c r="G242" s="56"/>
    </row>
    <row r="243" spans="1:7" ht="13.5">
      <c r="A243" s="52">
        <v>18</v>
      </c>
      <c r="B243" s="66" t="s">
        <v>485</v>
      </c>
      <c r="C243" s="66" t="s">
        <v>486</v>
      </c>
      <c r="D243" s="66">
        <v>1814</v>
      </c>
      <c r="E243" s="62" t="s">
        <v>513</v>
      </c>
      <c r="F243" s="58" t="s">
        <v>514</v>
      </c>
      <c r="G243" s="56"/>
    </row>
    <row r="244" spans="1:7" ht="13.5">
      <c r="A244" s="52">
        <v>18</v>
      </c>
      <c r="B244" s="66" t="s">
        <v>485</v>
      </c>
      <c r="C244" s="66" t="s">
        <v>486</v>
      </c>
      <c r="D244" s="66">
        <v>1815</v>
      </c>
      <c r="E244" s="62" t="s">
        <v>515</v>
      </c>
      <c r="F244" s="58" t="s">
        <v>516</v>
      </c>
      <c r="G244" s="56"/>
    </row>
    <row r="245" spans="1:7" ht="13.5">
      <c r="A245" s="52">
        <v>18</v>
      </c>
      <c r="B245" s="66" t="s">
        <v>485</v>
      </c>
      <c r="C245" s="66" t="s">
        <v>486</v>
      </c>
      <c r="D245" s="66">
        <v>1816</v>
      </c>
      <c r="E245" s="62" t="s">
        <v>517</v>
      </c>
      <c r="F245" s="58" t="s">
        <v>518</v>
      </c>
      <c r="G245" s="56"/>
    </row>
    <row r="246" spans="1:7" ht="13.5">
      <c r="A246" s="52">
        <v>18</v>
      </c>
      <c r="B246" s="66" t="s">
        <v>485</v>
      </c>
      <c r="C246" s="66" t="s">
        <v>486</v>
      </c>
      <c r="D246" s="66">
        <v>1817</v>
      </c>
      <c r="E246" s="62" t="s">
        <v>519</v>
      </c>
      <c r="F246" s="58" t="s">
        <v>520</v>
      </c>
      <c r="G246" s="56"/>
    </row>
    <row r="247" spans="1:7" ht="13.5">
      <c r="A247" s="52">
        <v>18</v>
      </c>
      <c r="B247" s="66" t="s">
        <v>485</v>
      </c>
      <c r="C247" s="66" t="s">
        <v>486</v>
      </c>
      <c r="D247" s="66">
        <v>1818</v>
      </c>
      <c r="E247" s="62" t="s">
        <v>521</v>
      </c>
      <c r="F247" s="58" t="s">
        <v>522</v>
      </c>
      <c r="G247" s="56"/>
    </row>
    <row r="248" spans="1:7" ht="13.5">
      <c r="A248" s="52">
        <v>18</v>
      </c>
      <c r="B248" s="80" t="s">
        <v>485</v>
      </c>
      <c r="C248" s="80" t="s">
        <v>181</v>
      </c>
      <c r="D248" s="80">
        <v>1891</v>
      </c>
      <c r="E248" s="64" t="s">
        <v>523</v>
      </c>
      <c r="F248" s="65" t="s">
        <v>524</v>
      </c>
      <c r="G248" s="81"/>
    </row>
    <row r="249" spans="1:7" ht="13.5">
      <c r="A249" s="47">
        <v>19</v>
      </c>
      <c r="B249" s="67" t="s">
        <v>525</v>
      </c>
      <c r="C249" s="67" t="s">
        <v>526</v>
      </c>
      <c r="D249" s="67">
        <v>1901</v>
      </c>
      <c r="E249" s="68" t="s">
        <v>527</v>
      </c>
      <c r="F249" s="69" t="s">
        <v>528</v>
      </c>
      <c r="G249" s="70"/>
    </row>
    <row r="250" spans="1:7" ht="13.5">
      <c r="A250" s="52">
        <v>19</v>
      </c>
      <c r="B250" s="66" t="s">
        <v>525</v>
      </c>
      <c r="C250" s="66" t="s">
        <v>526</v>
      </c>
      <c r="D250" s="66">
        <v>1902</v>
      </c>
      <c r="E250" s="82" t="s">
        <v>529</v>
      </c>
      <c r="F250" s="83" t="s">
        <v>530</v>
      </c>
      <c r="G250" s="84" t="s">
        <v>531</v>
      </c>
    </row>
    <row r="251" spans="1:7" ht="13.5">
      <c r="A251" s="52">
        <v>19</v>
      </c>
      <c r="B251" s="66" t="s">
        <v>525</v>
      </c>
      <c r="C251" s="66" t="s">
        <v>526</v>
      </c>
      <c r="D251" s="66">
        <v>1903</v>
      </c>
      <c r="E251" s="62" t="s">
        <v>532</v>
      </c>
      <c r="F251" s="58" t="s">
        <v>533</v>
      </c>
      <c r="G251" s="56"/>
    </row>
    <row r="252" spans="1:7" ht="13.5">
      <c r="A252" s="52">
        <v>19</v>
      </c>
      <c r="B252" s="66" t="s">
        <v>525</v>
      </c>
      <c r="C252" s="66" t="s">
        <v>526</v>
      </c>
      <c r="D252" s="66">
        <v>1904</v>
      </c>
      <c r="E252" s="62" t="s">
        <v>534</v>
      </c>
      <c r="F252" s="58" t="s">
        <v>535</v>
      </c>
      <c r="G252" s="56"/>
    </row>
    <row r="253" spans="1:7" ht="13.5">
      <c r="A253" s="52">
        <v>19</v>
      </c>
      <c r="B253" s="66" t="s">
        <v>525</v>
      </c>
      <c r="C253" s="66" t="s">
        <v>526</v>
      </c>
      <c r="D253" s="112">
        <v>1905</v>
      </c>
      <c r="E253" s="113" t="s">
        <v>536</v>
      </c>
      <c r="F253" s="58" t="s">
        <v>537</v>
      </c>
      <c r="G253" s="111" t="s">
        <v>807</v>
      </c>
    </row>
    <row r="254" spans="1:7" ht="13.5">
      <c r="A254" s="52">
        <v>19</v>
      </c>
      <c r="B254" s="66" t="s">
        <v>525</v>
      </c>
      <c r="C254" s="66" t="s">
        <v>526</v>
      </c>
      <c r="D254" s="66">
        <v>1906</v>
      </c>
      <c r="E254" s="62" t="s">
        <v>538</v>
      </c>
      <c r="F254" s="58" t="s">
        <v>539</v>
      </c>
      <c r="G254" s="56"/>
    </row>
    <row r="255" spans="1:7" ht="13.5">
      <c r="A255" s="52">
        <v>19</v>
      </c>
      <c r="B255" s="66" t="s">
        <v>525</v>
      </c>
      <c r="C255" s="66" t="s">
        <v>526</v>
      </c>
      <c r="D255" s="112">
        <v>1907</v>
      </c>
      <c r="E255" s="113" t="s">
        <v>540</v>
      </c>
      <c r="F255" s="58" t="s">
        <v>541</v>
      </c>
      <c r="G255" s="111" t="s">
        <v>807</v>
      </c>
    </row>
    <row r="256" spans="1:7" ht="13.5">
      <c r="A256" s="52">
        <v>19</v>
      </c>
      <c r="B256" s="66" t="s">
        <v>525</v>
      </c>
      <c r="C256" s="66" t="s">
        <v>526</v>
      </c>
      <c r="D256" s="66">
        <v>1908</v>
      </c>
      <c r="E256" s="62" t="s">
        <v>542</v>
      </c>
      <c r="F256" s="58" t="s">
        <v>543</v>
      </c>
      <c r="G256" s="56"/>
    </row>
    <row r="257" spans="1:10" ht="13.5">
      <c r="A257" s="52">
        <v>19</v>
      </c>
      <c r="B257" s="66" t="s">
        <v>525</v>
      </c>
      <c r="C257" s="66" t="s">
        <v>526</v>
      </c>
      <c r="D257" s="66">
        <v>1909</v>
      </c>
      <c r="E257" s="62" t="s">
        <v>544</v>
      </c>
      <c r="F257" s="58" t="s">
        <v>545</v>
      </c>
      <c r="G257" s="56"/>
    </row>
    <row r="258" spans="1:10" ht="13.5">
      <c r="A258" s="52">
        <v>19</v>
      </c>
      <c r="B258" s="66" t="s">
        <v>525</v>
      </c>
      <c r="C258" s="66" t="s">
        <v>526</v>
      </c>
      <c r="D258" s="66">
        <v>1910</v>
      </c>
      <c r="E258" s="62" t="s">
        <v>546</v>
      </c>
      <c r="F258" s="58" t="s">
        <v>547</v>
      </c>
      <c r="G258" s="56"/>
    </row>
    <row r="259" spans="1:10" ht="13.5">
      <c r="A259" s="52">
        <v>19</v>
      </c>
      <c r="B259" s="66" t="s">
        <v>525</v>
      </c>
      <c r="C259" s="66" t="s">
        <v>526</v>
      </c>
      <c r="D259" s="66">
        <v>1911</v>
      </c>
      <c r="E259" s="62" t="s">
        <v>548</v>
      </c>
      <c r="F259" s="58" t="s">
        <v>549</v>
      </c>
      <c r="G259" s="56"/>
    </row>
    <row r="260" spans="1:10" ht="13.5">
      <c r="A260" s="52">
        <v>19</v>
      </c>
      <c r="B260" s="66" t="s">
        <v>525</v>
      </c>
      <c r="C260" s="66" t="s">
        <v>526</v>
      </c>
      <c r="D260" s="66">
        <v>1912</v>
      </c>
      <c r="E260" s="62" t="s">
        <v>550</v>
      </c>
      <c r="F260" s="58" t="s">
        <v>551</v>
      </c>
      <c r="G260" s="56"/>
    </row>
    <row r="261" spans="1:10" ht="13.5">
      <c r="A261" s="52">
        <v>19</v>
      </c>
      <c r="B261" s="66" t="s">
        <v>525</v>
      </c>
      <c r="C261" s="66" t="s">
        <v>526</v>
      </c>
      <c r="D261" s="66">
        <v>1913</v>
      </c>
      <c r="E261" s="62" t="s">
        <v>552</v>
      </c>
      <c r="F261" s="58" t="s">
        <v>553</v>
      </c>
      <c r="G261" s="56"/>
    </row>
    <row r="262" spans="1:10" ht="13.5">
      <c r="A262" s="52">
        <v>19</v>
      </c>
      <c r="B262" s="66" t="s">
        <v>525</v>
      </c>
      <c r="C262" s="66" t="s">
        <v>526</v>
      </c>
      <c r="D262" s="66">
        <v>1914</v>
      </c>
      <c r="E262" s="62" t="s">
        <v>554</v>
      </c>
      <c r="F262" s="58" t="s">
        <v>555</v>
      </c>
      <c r="G262" s="56"/>
    </row>
    <row r="263" spans="1:10" ht="13.5">
      <c r="A263" s="52">
        <v>19</v>
      </c>
      <c r="B263" s="66" t="s">
        <v>525</v>
      </c>
      <c r="C263" s="66" t="s">
        <v>526</v>
      </c>
      <c r="D263" s="66">
        <v>1915</v>
      </c>
      <c r="E263" s="62" t="s">
        <v>556</v>
      </c>
      <c r="F263" s="58" t="s">
        <v>557</v>
      </c>
      <c r="G263" s="56"/>
    </row>
    <row r="264" spans="1:10" ht="13.5">
      <c r="A264" s="52">
        <v>19</v>
      </c>
      <c r="B264" s="72" t="s">
        <v>525</v>
      </c>
      <c r="C264" s="72" t="s">
        <v>181</v>
      </c>
      <c r="D264" s="72">
        <v>1991</v>
      </c>
      <c r="E264" s="74" t="s">
        <v>558</v>
      </c>
      <c r="F264" s="75" t="s">
        <v>559</v>
      </c>
      <c r="G264" s="76"/>
    </row>
    <row r="265" spans="1:10" ht="13.5">
      <c r="A265" s="47">
        <v>20</v>
      </c>
      <c r="B265" s="77" t="s">
        <v>560</v>
      </c>
      <c r="C265" s="77" t="s">
        <v>561</v>
      </c>
      <c r="D265" s="77">
        <v>2001</v>
      </c>
      <c r="E265" s="78" t="s">
        <v>562</v>
      </c>
      <c r="F265" s="79" t="s">
        <v>563</v>
      </c>
      <c r="G265" s="51"/>
    </row>
    <row r="266" spans="1:10" ht="13.5">
      <c r="A266" s="52">
        <v>20</v>
      </c>
      <c r="B266" s="66" t="s">
        <v>560</v>
      </c>
      <c r="C266" s="66" t="s">
        <v>561</v>
      </c>
      <c r="D266" s="66">
        <v>2002</v>
      </c>
      <c r="E266" s="62" t="s">
        <v>564</v>
      </c>
      <c r="F266" s="58" t="s">
        <v>565</v>
      </c>
      <c r="G266" s="56"/>
    </row>
    <row r="267" spans="1:10" ht="13.5">
      <c r="A267" s="52">
        <v>20</v>
      </c>
      <c r="B267" s="66" t="s">
        <v>560</v>
      </c>
      <c r="C267" s="66" t="s">
        <v>561</v>
      </c>
      <c r="D267" s="66">
        <v>2003</v>
      </c>
      <c r="E267" s="62" t="s">
        <v>566</v>
      </c>
      <c r="F267" s="58" t="s">
        <v>567</v>
      </c>
      <c r="G267" s="56"/>
    </row>
    <row r="268" spans="1:10" ht="13.5">
      <c r="A268" s="52">
        <v>20</v>
      </c>
      <c r="B268" s="66" t="s">
        <v>560</v>
      </c>
      <c r="C268" s="66" t="s">
        <v>561</v>
      </c>
      <c r="D268" s="66">
        <v>2004</v>
      </c>
      <c r="E268" s="62" t="s">
        <v>568</v>
      </c>
      <c r="F268" s="58" t="s">
        <v>569</v>
      </c>
      <c r="G268" s="56"/>
    </row>
    <row r="269" spans="1:10" ht="13.5">
      <c r="A269" s="52">
        <v>20</v>
      </c>
      <c r="B269" s="66" t="s">
        <v>560</v>
      </c>
      <c r="C269" s="66" t="s">
        <v>561</v>
      </c>
      <c r="D269" s="66">
        <v>2005</v>
      </c>
      <c r="E269" s="62" t="s">
        <v>570</v>
      </c>
      <c r="F269" s="58" t="s">
        <v>571</v>
      </c>
      <c r="G269" s="56"/>
    </row>
    <row r="270" spans="1:10" ht="13.5">
      <c r="A270" s="52">
        <v>20</v>
      </c>
      <c r="B270" s="66" t="s">
        <v>560</v>
      </c>
      <c r="C270" s="66" t="s">
        <v>561</v>
      </c>
      <c r="D270" s="66">
        <v>2006</v>
      </c>
      <c r="E270" s="62" t="s">
        <v>572</v>
      </c>
      <c r="F270" s="58" t="s">
        <v>573</v>
      </c>
      <c r="G270" s="56"/>
    </row>
    <row r="271" spans="1:10" ht="13.5">
      <c r="A271" s="52">
        <v>20</v>
      </c>
      <c r="B271" s="66" t="s">
        <v>560</v>
      </c>
      <c r="C271" s="66" t="s">
        <v>561</v>
      </c>
      <c r="D271" s="66">
        <v>2007</v>
      </c>
      <c r="E271" s="62"/>
      <c r="F271" s="58"/>
      <c r="G271" s="56"/>
      <c r="I271" s="46" t="s">
        <v>837</v>
      </c>
      <c r="J271" s="46" t="s">
        <v>838</v>
      </c>
    </row>
    <row r="272" spans="1:10" ht="13.5">
      <c r="A272" s="52">
        <v>20</v>
      </c>
      <c r="B272" s="66" t="s">
        <v>560</v>
      </c>
      <c r="C272" s="66" t="s">
        <v>561</v>
      </c>
      <c r="D272" s="66">
        <v>2008</v>
      </c>
      <c r="E272" s="62" t="s">
        <v>839</v>
      </c>
      <c r="F272" s="58" t="s">
        <v>840</v>
      </c>
      <c r="G272" s="56"/>
      <c r="I272" s="46" t="s">
        <v>841</v>
      </c>
      <c r="J272" s="46" t="s">
        <v>842</v>
      </c>
    </row>
    <row r="273" spans="1:10" ht="13.5">
      <c r="A273" s="52">
        <v>20</v>
      </c>
      <c r="B273" s="66" t="s">
        <v>560</v>
      </c>
      <c r="C273" s="66" t="s">
        <v>561</v>
      </c>
      <c r="D273" s="66">
        <v>2009</v>
      </c>
      <c r="E273" s="62"/>
      <c r="F273" s="58"/>
      <c r="G273" s="56"/>
      <c r="I273" s="46" t="s">
        <v>843</v>
      </c>
      <c r="J273" s="46" t="s">
        <v>844</v>
      </c>
    </row>
    <row r="274" spans="1:10" ht="13.5">
      <c r="A274" s="52">
        <v>20</v>
      </c>
      <c r="B274" s="66" t="s">
        <v>560</v>
      </c>
      <c r="C274" s="66" t="s">
        <v>561</v>
      </c>
      <c r="D274" s="66">
        <v>2010</v>
      </c>
      <c r="E274" s="62" t="s">
        <v>574</v>
      </c>
      <c r="F274" s="58" t="s">
        <v>575</v>
      </c>
      <c r="G274" s="56"/>
    </row>
    <row r="275" spans="1:10" ht="13.5">
      <c r="A275" s="52">
        <v>20</v>
      </c>
      <c r="B275" s="66" t="s">
        <v>560</v>
      </c>
      <c r="C275" s="66" t="s">
        <v>561</v>
      </c>
      <c r="D275" s="66">
        <v>2011</v>
      </c>
      <c r="E275" s="62" t="s">
        <v>576</v>
      </c>
      <c r="F275" s="58" t="s">
        <v>577</v>
      </c>
      <c r="G275" s="56"/>
    </row>
    <row r="276" spans="1:10" ht="13.5">
      <c r="A276" s="52">
        <v>20</v>
      </c>
      <c r="B276" s="66" t="s">
        <v>560</v>
      </c>
      <c r="C276" s="66" t="s">
        <v>561</v>
      </c>
      <c r="D276" s="66">
        <v>2012</v>
      </c>
      <c r="E276" s="71" t="s">
        <v>578</v>
      </c>
      <c r="F276" s="58" t="s">
        <v>579</v>
      </c>
      <c r="G276" s="56"/>
    </row>
    <row r="277" spans="1:10" ht="13.5">
      <c r="A277" s="52">
        <v>20</v>
      </c>
      <c r="B277" s="80" t="s">
        <v>560</v>
      </c>
      <c r="C277" s="80" t="s">
        <v>561</v>
      </c>
      <c r="D277" s="80">
        <v>2013</v>
      </c>
      <c r="E277" s="64" t="s">
        <v>580</v>
      </c>
      <c r="F277" s="65" t="s">
        <v>581</v>
      </c>
      <c r="G277" s="81"/>
    </row>
    <row r="278" spans="1:10" ht="13.5">
      <c r="A278" s="47">
        <v>21</v>
      </c>
      <c r="B278" s="67" t="s">
        <v>582</v>
      </c>
      <c r="C278" s="67" t="s">
        <v>583</v>
      </c>
      <c r="D278" s="67">
        <v>2101</v>
      </c>
      <c r="E278" s="68" t="s">
        <v>584</v>
      </c>
      <c r="F278" s="69" t="s">
        <v>585</v>
      </c>
      <c r="G278" s="70"/>
    </row>
    <row r="279" spans="1:10" ht="13.5">
      <c r="A279" s="52">
        <v>21</v>
      </c>
      <c r="B279" s="66" t="s">
        <v>582</v>
      </c>
      <c r="C279" s="66" t="s">
        <v>583</v>
      </c>
      <c r="D279" s="66">
        <v>2102</v>
      </c>
      <c r="E279" s="62" t="s">
        <v>586</v>
      </c>
      <c r="F279" s="58" t="s">
        <v>587</v>
      </c>
      <c r="G279" s="56"/>
    </row>
    <row r="280" spans="1:10" ht="13.5">
      <c r="A280" s="52">
        <v>21</v>
      </c>
      <c r="B280" s="66" t="s">
        <v>582</v>
      </c>
      <c r="C280" s="66" t="s">
        <v>583</v>
      </c>
      <c r="D280" s="66">
        <v>2103</v>
      </c>
      <c r="E280" s="62" t="s">
        <v>588</v>
      </c>
      <c r="F280" s="58" t="s">
        <v>589</v>
      </c>
      <c r="G280" s="56"/>
    </row>
    <row r="281" spans="1:10" ht="13.5">
      <c r="A281" s="52">
        <v>21</v>
      </c>
      <c r="B281" s="66" t="s">
        <v>582</v>
      </c>
      <c r="C281" s="66" t="s">
        <v>583</v>
      </c>
      <c r="D281" s="66">
        <v>2104</v>
      </c>
      <c r="E281" s="62" t="s">
        <v>590</v>
      </c>
      <c r="F281" s="58" t="s">
        <v>591</v>
      </c>
      <c r="G281" s="56"/>
    </row>
    <row r="282" spans="1:10" ht="13.5">
      <c r="A282" s="52">
        <v>21</v>
      </c>
      <c r="B282" s="66" t="s">
        <v>582</v>
      </c>
      <c r="C282" s="66" t="s">
        <v>583</v>
      </c>
      <c r="D282" s="66">
        <v>2105</v>
      </c>
      <c r="E282" s="62" t="s">
        <v>592</v>
      </c>
      <c r="F282" s="58" t="s">
        <v>593</v>
      </c>
      <c r="G282" s="56"/>
    </row>
    <row r="283" spans="1:10" ht="13.5">
      <c r="A283" s="52">
        <v>21</v>
      </c>
      <c r="B283" s="66" t="s">
        <v>582</v>
      </c>
      <c r="C283" s="66" t="s">
        <v>583</v>
      </c>
      <c r="D283" s="66">
        <v>2106</v>
      </c>
      <c r="E283" s="62" t="s">
        <v>594</v>
      </c>
      <c r="F283" s="58" t="s">
        <v>595</v>
      </c>
      <c r="G283" s="56"/>
    </row>
    <row r="284" spans="1:10" ht="13.5">
      <c r="A284" s="52">
        <v>21</v>
      </c>
      <c r="B284" s="66" t="s">
        <v>582</v>
      </c>
      <c r="C284" s="66" t="s">
        <v>583</v>
      </c>
      <c r="D284" s="66">
        <v>2107</v>
      </c>
      <c r="E284" s="62" t="s">
        <v>596</v>
      </c>
      <c r="F284" s="58" t="s">
        <v>597</v>
      </c>
      <c r="G284" s="56"/>
    </row>
    <row r="285" spans="1:10" ht="13.5">
      <c r="A285" s="52">
        <v>21</v>
      </c>
      <c r="B285" s="66" t="s">
        <v>582</v>
      </c>
      <c r="C285" s="66" t="s">
        <v>583</v>
      </c>
      <c r="D285" s="66">
        <v>2108</v>
      </c>
      <c r="E285" s="62" t="s">
        <v>598</v>
      </c>
      <c r="F285" s="58" t="s">
        <v>599</v>
      </c>
      <c r="G285" s="56"/>
    </row>
    <row r="286" spans="1:10" ht="13.5">
      <c r="A286" s="52">
        <v>21</v>
      </c>
      <c r="B286" s="66" t="s">
        <v>582</v>
      </c>
      <c r="C286" s="66" t="s">
        <v>583</v>
      </c>
      <c r="D286" s="66">
        <v>2109</v>
      </c>
      <c r="E286" s="62" t="s">
        <v>600</v>
      </c>
      <c r="F286" s="58" t="s">
        <v>601</v>
      </c>
      <c r="G286" s="56"/>
    </row>
    <row r="287" spans="1:10" ht="13.5">
      <c r="A287" s="52">
        <v>21</v>
      </c>
      <c r="B287" s="66" t="s">
        <v>582</v>
      </c>
      <c r="C287" s="66" t="s">
        <v>583</v>
      </c>
      <c r="D287" s="66">
        <v>2110</v>
      </c>
      <c r="E287" s="62" t="s">
        <v>602</v>
      </c>
      <c r="F287" s="58" t="s">
        <v>603</v>
      </c>
      <c r="G287" s="56"/>
    </row>
    <row r="288" spans="1:10" ht="13.5">
      <c r="A288" s="52">
        <v>21</v>
      </c>
      <c r="B288" s="66" t="s">
        <v>582</v>
      </c>
      <c r="C288" s="66" t="s">
        <v>583</v>
      </c>
      <c r="D288" s="66">
        <v>2111</v>
      </c>
      <c r="E288" s="62" t="s">
        <v>604</v>
      </c>
      <c r="F288" s="58" t="s">
        <v>605</v>
      </c>
      <c r="G288" s="56"/>
    </row>
    <row r="289" spans="1:7" ht="13.5">
      <c r="A289" s="52">
        <v>21</v>
      </c>
      <c r="B289" s="66" t="s">
        <v>582</v>
      </c>
      <c r="C289" s="66" t="s">
        <v>583</v>
      </c>
      <c r="D289" s="66">
        <v>2112</v>
      </c>
      <c r="E289" s="62" t="s">
        <v>606</v>
      </c>
      <c r="F289" s="58" t="s">
        <v>607</v>
      </c>
      <c r="G289" s="56"/>
    </row>
    <row r="290" spans="1:7" ht="13.5">
      <c r="A290" s="52">
        <v>21</v>
      </c>
      <c r="B290" s="66" t="s">
        <v>582</v>
      </c>
      <c r="C290" s="66" t="s">
        <v>583</v>
      </c>
      <c r="D290" s="66">
        <v>2113</v>
      </c>
      <c r="E290" s="62" t="s">
        <v>608</v>
      </c>
      <c r="F290" s="58" t="s">
        <v>609</v>
      </c>
      <c r="G290" s="56"/>
    </row>
    <row r="291" spans="1:7" ht="13.5">
      <c r="A291" s="52">
        <v>21</v>
      </c>
      <c r="B291" s="66" t="s">
        <v>582</v>
      </c>
      <c r="C291" s="66" t="s">
        <v>583</v>
      </c>
      <c r="D291" s="66">
        <v>2114</v>
      </c>
      <c r="E291" s="62" t="s">
        <v>610</v>
      </c>
      <c r="F291" s="58" t="s">
        <v>611</v>
      </c>
      <c r="G291" s="56"/>
    </row>
    <row r="292" spans="1:7" ht="13.5">
      <c r="A292" s="52">
        <v>21</v>
      </c>
      <c r="B292" s="66" t="s">
        <v>582</v>
      </c>
      <c r="C292" s="66" t="s">
        <v>583</v>
      </c>
      <c r="D292" s="66">
        <v>2115</v>
      </c>
      <c r="E292" s="62" t="s">
        <v>612</v>
      </c>
      <c r="F292" s="58" t="s">
        <v>613</v>
      </c>
      <c r="G292" s="56"/>
    </row>
    <row r="293" spans="1:7" ht="13.5">
      <c r="A293" s="52">
        <v>21</v>
      </c>
      <c r="B293" s="66" t="s">
        <v>582</v>
      </c>
      <c r="C293" s="66" t="s">
        <v>583</v>
      </c>
      <c r="D293" s="66">
        <v>2116</v>
      </c>
      <c r="E293" s="62" t="s">
        <v>614</v>
      </c>
      <c r="F293" s="58" t="s">
        <v>615</v>
      </c>
      <c r="G293" s="56"/>
    </row>
    <row r="294" spans="1:7" ht="13.5">
      <c r="A294" s="52">
        <v>21</v>
      </c>
      <c r="B294" s="66" t="s">
        <v>582</v>
      </c>
      <c r="C294" s="66" t="s">
        <v>583</v>
      </c>
      <c r="D294" s="66">
        <v>2117</v>
      </c>
      <c r="E294" s="62" t="s">
        <v>616</v>
      </c>
      <c r="F294" s="58" t="s">
        <v>617</v>
      </c>
      <c r="G294" s="56"/>
    </row>
    <row r="295" spans="1:7" ht="13.5">
      <c r="A295" s="52">
        <v>21</v>
      </c>
      <c r="B295" s="72" t="s">
        <v>618</v>
      </c>
      <c r="C295" s="72" t="s">
        <v>181</v>
      </c>
      <c r="D295" s="72">
        <v>2191</v>
      </c>
      <c r="E295" s="74" t="s">
        <v>619</v>
      </c>
      <c r="F295" s="75" t="s">
        <v>620</v>
      </c>
      <c r="G295" s="76"/>
    </row>
    <row r="296" spans="1:7" ht="13.5">
      <c r="A296" s="47">
        <v>22</v>
      </c>
      <c r="B296" s="77" t="s">
        <v>621</v>
      </c>
      <c r="C296" s="77" t="s">
        <v>622</v>
      </c>
      <c r="D296" s="77">
        <v>2201</v>
      </c>
      <c r="E296" s="85" t="s">
        <v>623</v>
      </c>
      <c r="F296" s="79" t="s">
        <v>624</v>
      </c>
      <c r="G296" s="51"/>
    </row>
    <row r="297" spans="1:7" ht="13.5">
      <c r="A297" s="52">
        <v>22</v>
      </c>
      <c r="B297" s="66" t="s">
        <v>621</v>
      </c>
      <c r="C297" s="66" t="s">
        <v>622</v>
      </c>
      <c r="D297" s="66">
        <v>2202</v>
      </c>
      <c r="E297" s="62" t="s">
        <v>625</v>
      </c>
      <c r="F297" s="58" t="s">
        <v>626</v>
      </c>
      <c r="G297" s="56"/>
    </row>
    <row r="298" spans="1:7" ht="13.5">
      <c r="A298" s="52">
        <v>22</v>
      </c>
      <c r="B298" s="66" t="s">
        <v>621</v>
      </c>
      <c r="C298" s="66" t="s">
        <v>622</v>
      </c>
      <c r="D298" s="66">
        <v>2203</v>
      </c>
      <c r="E298" s="62" t="s">
        <v>627</v>
      </c>
      <c r="F298" s="58" t="s">
        <v>628</v>
      </c>
      <c r="G298" s="56"/>
    </row>
    <row r="299" spans="1:7" ht="13.5">
      <c r="A299" s="52">
        <v>22</v>
      </c>
      <c r="B299" s="66" t="s">
        <v>621</v>
      </c>
      <c r="C299" s="66" t="s">
        <v>622</v>
      </c>
      <c r="D299" s="66">
        <v>2204</v>
      </c>
      <c r="E299" s="62" t="s">
        <v>629</v>
      </c>
      <c r="F299" s="58" t="s">
        <v>630</v>
      </c>
      <c r="G299" s="56"/>
    </row>
    <row r="300" spans="1:7" ht="13.5">
      <c r="A300" s="52">
        <v>22</v>
      </c>
      <c r="B300" s="66" t="s">
        <v>621</v>
      </c>
      <c r="C300" s="66" t="s">
        <v>622</v>
      </c>
      <c r="D300" s="66">
        <v>2205</v>
      </c>
      <c r="E300" s="62" t="s">
        <v>631</v>
      </c>
      <c r="F300" s="58" t="s">
        <v>632</v>
      </c>
      <c r="G300" s="56"/>
    </row>
    <row r="301" spans="1:7" ht="13.5">
      <c r="A301" s="52">
        <v>22</v>
      </c>
      <c r="B301" s="66" t="s">
        <v>621</v>
      </c>
      <c r="C301" s="66" t="s">
        <v>622</v>
      </c>
      <c r="D301" s="66">
        <v>2206</v>
      </c>
      <c r="E301" s="62" t="s">
        <v>633</v>
      </c>
      <c r="F301" s="58" t="s">
        <v>634</v>
      </c>
      <c r="G301" s="56"/>
    </row>
    <row r="302" spans="1:7" ht="13.5">
      <c r="A302" s="52">
        <v>22</v>
      </c>
      <c r="B302" s="66" t="s">
        <v>621</v>
      </c>
      <c r="C302" s="66" t="s">
        <v>622</v>
      </c>
      <c r="D302" s="66">
        <v>2207</v>
      </c>
      <c r="E302" s="62" t="s">
        <v>635</v>
      </c>
      <c r="F302" s="58" t="s">
        <v>636</v>
      </c>
      <c r="G302" s="56"/>
    </row>
    <row r="303" spans="1:7" ht="13.5">
      <c r="A303" s="52">
        <v>22</v>
      </c>
      <c r="B303" s="66" t="s">
        <v>621</v>
      </c>
      <c r="C303" s="66" t="s">
        <v>622</v>
      </c>
      <c r="D303" s="66">
        <v>2208</v>
      </c>
      <c r="E303" s="62" t="s">
        <v>637</v>
      </c>
      <c r="F303" s="58" t="s">
        <v>638</v>
      </c>
      <c r="G303" s="56"/>
    </row>
    <row r="304" spans="1:7" ht="13.5">
      <c r="A304" s="52">
        <v>22</v>
      </c>
      <c r="B304" s="66" t="s">
        <v>621</v>
      </c>
      <c r="C304" s="66" t="s">
        <v>622</v>
      </c>
      <c r="D304" s="66">
        <v>2209</v>
      </c>
      <c r="E304" s="62" t="s">
        <v>639</v>
      </c>
      <c r="F304" s="58" t="s">
        <v>640</v>
      </c>
      <c r="G304" s="56"/>
    </row>
    <row r="305" spans="1:7" ht="13.5">
      <c r="A305" s="52">
        <v>22</v>
      </c>
      <c r="B305" s="66" t="s">
        <v>621</v>
      </c>
      <c r="C305" s="66" t="s">
        <v>622</v>
      </c>
      <c r="D305" s="66">
        <v>2210</v>
      </c>
      <c r="E305" s="62" t="s">
        <v>641</v>
      </c>
      <c r="F305" s="58" t="s">
        <v>642</v>
      </c>
      <c r="G305" s="56"/>
    </row>
    <row r="306" spans="1:7" ht="13.5">
      <c r="A306" s="52">
        <v>22</v>
      </c>
      <c r="B306" s="66" t="s">
        <v>621</v>
      </c>
      <c r="C306" s="66" t="s">
        <v>622</v>
      </c>
      <c r="D306" s="66">
        <v>2211</v>
      </c>
      <c r="E306" s="62" t="s">
        <v>643</v>
      </c>
      <c r="F306" s="58" t="s">
        <v>644</v>
      </c>
      <c r="G306" s="56"/>
    </row>
    <row r="307" spans="1:7" ht="13.5">
      <c r="A307" s="52">
        <v>22</v>
      </c>
      <c r="B307" s="66" t="s">
        <v>621</v>
      </c>
      <c r="C307" s="66" t="s">
        <v>622</v>
      </c>
      <c r="D307" s="66">
        <v>2212</v>
      </c>
      <c r="E307" s="62" t="s">
        <v>645</v>
      </c>
      <c r="F307" s="58" t="s">
        <v>646</v>
      </c>
      <c r="G307" s="56"/>
    </row>
    <row r="308" spans="1:7" ht="13.5">
      <c r="A308" s="52">
        <v>22</v>
      </c>
      <c r="B308" s="66" t="s">
        <v>621</v>
      </c>
      <c r="C308" s="66" t="s">
        <v>622</v>
      </c>
      <c r="D308" s="66">
        <v>2213</v>
      </c>
      <c r="E308" s="62" t="s">
        <v>647</v>
      </c>
      <c r="F308" s="58" t="s">
        <v>648</v>
      </c>
      <c r="G308" s="56"/>
    </row>
    <row r="309" spans="1:7" ht="13.5">
      <c r="A309" s="52">
        <v>22</v>
      </c>
      <c r="B309" s="66" t="s">
        <v>621</v>
      </c>
      <c r="C309" s="66" t="s">
        <v>622</v>
      </c>
      <c r="D309" s="66">
        <v>2214</v>
      </c>
      <c r="E309" s="62" t="s">
        <v>649</v>
      </c>
      <c r="F309" s="58" t="s">
        <v>650</v>
      </c>
      <c r="G309" s="56"/>
    </row>
    <row r="310" spans="1:7" ht="13.5">
      <c r="A310" s="52">
        <v>22</v>
      </c>
      <c r="B310" s="80" t="s">
        <v>621</v>
      </c>
      <c r="C310" s="80" t="s">
        <v>622</v>
      </c>
      <c r="D310" s="80">
        <v>2215</v>
      </c>
      <c r="E310" s="64" t="s">
        <v>651</v>
      </c>
      <c r="F310" s="65" t="s">
        <v>652</v>
      </c>
      <c r="G310" s="81"/>
    </row>
    <row r="311" spans="1:7" ht="13.5">
      <c r="A311" s="47">
        <v>23</v>
      </c>
      <c r="B311" s="67" t="s">
        <v>653</v>
      </c>
      <c r="C311" s="67" t="s">
        <v>654</v>
      </c>
      <c r="D311" s="67">
        <v>2301</v>
      </c>
      <c r="E311" s="68" t="s">
        <v>655</v>
      </c>
      <c r="F311" s="69" t="s">
        <v>656</v>
      </c>
      <c r="G311" s="70"/>
    </row>
    <row r="312" spans="1:7" ht="13.5">
      <c r="A312" s="52">
        <v>23</v>
      </c>
      <c r="B312" s="66" t="s">
        <v>653</v>
      </c>
      <c r="C312" s="66" t="s">
        <v>654</v>
      </c>
      <c r="D312" s="66">
        <v>2302</v>
      </c>
      <c r="E312" s="62" t="s">
        <v>657</v>
      </c>
      <c r="F312" s="58" t="s">
        <v>658</v>
      </c>
      <c r="G312" s="56"/>
    </row>
    <row r="313" spans="1:7" ht="13.5">
      <c r="A313" s="52">
        <v>23</v>
      </c>
      <c r="B313" s="66" t="s">
        <v>653</v>
      </c>
      <c r="C313" s="66" t="s">
        <v>654</v>
      </c>
      <c r="D313" s="66">
        <v>2303</v>
      </c>
      <c r="E313" s="62" t="s">
        <v>659</v>
      </c>
      <c r="F313" s="58" t="s">
        <v>660</v>
      </c>
      <c r="G313" s="56"/>
    </row>
    <row r="314" spans="1:7" ht="13.5">
      <c r="A314" s="52">
        <v>23</v>
      </c>
      <c r="B314" s="66" t="s">
        <v>653</v>
      </c>
      <c r="C314" s="66" t="s">
        <v>654</v>
      </c>
      <c r="D314" s="66">
        <v>2304</v>
      </c>
      <c r="E314" s="62" t="s">
        <v>661</v>
      </c>
      <c r="F314" s="58" t="s">
        <v>662</v>
      </c>
      <c r="G314" s="56"/>
    </row>
    <row r="315" spans="1:7" ht="13.5">
      <c r="A315" s="52">
        <v>23</v>
      </c>
      <c r="B315" s="66" t="s">
        <v>653</v>
      </c>
      <c r="C315" s="66" t="s">
        <v>654</v>
      </c>
      <c r="D315" s="66">
        <v>2305</v>
      </c>
      <c r="E315" s="62" t="s">
        <v>663</v>
      </c>
      <c r="F315" s="58" t="s">
        <v>664</v>
      </c>
      <c r="G315" s="56"/>
    </row>
    <row r="316" spans="1:7" ht="13.5">
      <c r="A316" s="52">
        <v>23</v>
      </c>
      <c r="B316" s="66" t="s">
        <v>653</v>
      </c>
      <c r="C316" s="66" t="s">
        <v>665</v>
      </c>
      <c r="D316" s="66">
        <v>2306</v>
      </c>
      <c r="E316" s="62" t="s">
        <v>666</v>
      </c>
      <c r="F316" s="58" t="s">
        <v>667</v>
      </c>
      <c r="G316" s="56"/>
    </row>
    <row r="317" spans="1:7" ht="13.5">
      <c r="A317" s="52">
        <v>23</v>
      </c>
      <c r="B317" s="66" t="s">
        <v>653</v>
      </c>
      <c r="C317" s="66" t="s">
        <v>665</v>
      </c>
      <c r="D317" s="66">
        <v>2307</v>
      </c>
      <c r="E317" s="62" t="s">
        <v>668</v>
      </c>
      <c r="F317" s="58" t="s">
        <v>669</v>
      </c>
      <c r="G317" s="56"/>
    </row>
    <row r="318" spans="1:7" ht="13.5">
      <c r="A318" s="52">
        <v>23</v>
      </c>
      <c r="B318" s="66" t="s">
        <v>653</v>
      </c>
      <c r="C318" s="66" t="s">
        <v>665</v>
      </c>
      <c r="D318" s="66">
        <v>2308</v>
      </c>
      <c r="E318" s="62" t="s">
        <v>670</v>
      </c>
      <c r="F318" s="58" t="s">
        <v>671</v>
      </c>
      <c r="G318" s="56"/>
    </row>
    <row r="319" spans="1:7" ht="13.5">
      <c r="A319" s="52">
        <v>23</v>
      </c>
      <c r="B319" s="66" t="s">
        <v>653</v>
      </c>
      <c r="C319" s="66" t="s">
        <v>665</v>
      </c>
      <c r="D319" s="66">
        <v>2309</v>
      </c>
      <c r="E319" s="62" t="s">
        <v>672</v>
      </c>
      <c r="F319" s="58" t="s">
        <v>673</v>
      </c>
      <c r="G319" s="56"/>
    </row>
    <row r="320" spans="1:7" ht="13.5">
      <c r="A320" s="52">
        <v>23</v>
      </c>
      <c r="B320" s="66" t="s">
        <v>674</v>
      </c>
      <c r="C320" s="66" t="s">
        <v>181</v>
      </c>
      <c r="D320" s="66">
        <v>2391</v>
      </c>
      <c r="E320" s="62" t="s">
        <v>675</v>
      </c>
      <c r="F320" s="58" t="s">
        <v>676</v>
      </c>
      <c r="G320" s="56"/>
    </row>
    <row r="321" spans="1:7" ht="13.5">
      <c r="A321" s="52">
        <v>23</v>
      </c>
      <c r="B321" s="72" t="s">
        <v>674</v>
      </c>
      <c r="C321" s="72" t="s">
        <v>181</v>
      </c>
      <c r="D321" s="72">
        <v>2392</v>
      </c>
      <c r="E321" s="74" t="s">
        <v>846</v>
      </c>
      <c r="F321" s="75" t="s">
        <v>847</v>
      </c>
      <c r="G321" s="128" t="s">
        <v>845</v>
      </c>
    </row>
    <row r="322" spans="1:7" ht="13.5">
      <c r="A322" s="47">
        <v>24</v>
      </c>
      <c r="B322" s="77" t="s">
        <v>677</v>
      </c>
      <c r="C322" s="77" t="s">
        <v>678</v>
      </c>
      <c r="D322" s="77">
        <v>2401</v>
      </c>
      <c r="E322" s="78" t="s">
        <v>679</v>
      </c>
      <c r="F322" s="79" t="s">
        <v>680</v>
      </c>
      <c r="G322" s="51"/>
    </row>
    <row r="323" spans="1:7" ht="13.5">
      <c r="A323" s="52">
        <v>24</v>
      </c>
      <c r="B323" s="66" t="s">
        <v>677</v>
      </c>
      <c r="C323" s="66" t="s">
        <v>678</v>
      </c>
      <c r="D323" s="66">
        <v>2402</v>
      </c>
      <c r="E323" s="62" t="s">
        <v>681</v>
      </c>
      <c r="F323" s="58" t="s">
        <v>682</v>
      </c>
      <c r="G323" s="56"/>
    </row>
    <row r="324" spans="1:7" ht="13.5">
      <c r="A324" s="52">
        <v>24</v>
      </c>
      <c r="B324" s="66" t="s">
        <v>677</v>
      </c>
      <c r="C324" s="66" t="s">
        <v>683</v>
      </c>
      <c r="D324" s="66">
        <v>2403</v>
      </c>
      <c r="E324" s="62" t="s">
        <v>684</v>
      </c>
      <c r="F324" s="58" t="s">
        <v>685</v>
      </c>
      <c r="G324" s="56"/>
    </row>
    <row r="325" spans="1:7" ht="13.5">
      <c r="A325" s="52">
        <v>24</v>
      </c>
      <c r="B325" s="66" t="s">
        <v>677</v>
      </c>
      <c r="C325" s="66" t="s">
        <v>683</v>
      </c>
      <c r="D325" s="66">
        <v>2404</v>
      </c>
      <c r="E325" s="62" t="s">
        <v>686</v>
      </c>
      <c r="F325" s="58" t="s">
        <v>687</v>
      </c>
      <c r="G325" s="56"/>
    </row>
    <row r="326" spans="1:7" ht="13.5">
      <c r="A326" s="52">
        <v>24</v>
      </c>
      <c r="B326" s="66" t="s">
        <v>677</v>
      </c>
      <c r="C326" s="66" t="s">
        <v>683</v>
      </c>
      <c r="D326" s="66">
        <v>2405</v>
      </c>
      <c r="E326" s="62" t="s">
        <v>688</v>
      </c>
      <c r="F326" s="58" t="s">
        <v>689</v>
      </c>
      <c r="G326" s="56"/>
    </row>
    <row r="327" spans="1:7" ht="13.5">
      <c r="A327" s="52">
        <v>24</v>
      </c>
      <c r="B327" s="66" t="s">
        <v>677</v>
      </c>
      <c r="C327" s="66" t="s">
        <v>690</v>
      </c>
      <c r="D327" s="66">
        <v>2406</v>
      </c>
      <c r="E327" s="62" t="s">
        <v>383</v>
      </c>
      <c r="F327" s="58" t="s">
        <v>691</v>
      </c>
      <c r="G327" s="56"/>
    </row>
    <row r="328" spans="1:7" ht="13.5">
      <c r="A328" s="52">
        <v>24</v>
      </c>
      <c r="B328" s="66" t="s">
        <v>677</v>
      </c>
      <c r="C328" s="66" t="s">
        <v>690</v>
      </c>
      <c r="D328" s="66">
        <v>2407</v>
      </c>
      <c r="E328" s="62" t="s">
        <v>471</v>
      </c>
      <c r="F328" s="58" t="s">
        <v>692</v>
      </c>
      <c r="G328" s="56"/>
    </row>
    <row r="329" spans="1:7" ht="13.5">
      <c r="A329" s="52">
        <v>24</v>
      </c>
      <c r="B329" s="66" t="s">
        <v>677</v>
      </c>
      <c r="C329" s="66" t="s">
        <v>690</v>
      </c>
      <c r="D329" s="66">
        <v>2408</v>
      </c>
      <c r="E329" s="62" t="s">
        <v>475</v>
      </c>
      <c r="F329" s="58" t="s">
        <v>693</v>
      </c>
      <c r="G329" s="56"/>
    </row>
    <row r="330" spans="1:7" ht="13.5">
      <c r="A330" s="52">
        <v>24</v>
      </c>
      <c r="B330" s="66" t="s">
        <v>677</v>
      </c>
      <c r="C330" s="66" t="s">
        <v>285</v>
      </c>
      <c r="D330" s="66">
        <v>2481</v>
      </c>
      <c r="E330" s="62" t="s">
        <v>694</v>
      </c>
      <c r="F330" s="58" t="s">
        <v>695</v>
      </c>
      <c r="G330" s="56"/>
    </row>
    <row r="331" spans="1:7" ht="13.5">
      <c r="A331" s="52">
        <v>24</v>
      </c>
      <c r="B331" s="66" t="s">
        <v>696</v>
      </c>
      <c r="C331" s="66" t="s">
        <v>181</v>
      </c>
      <c r="D331" s="66">
        <v>2491</v>
      </c>
      <c r="E331" s="62" t="s">
        <v>697</v>
      </c>
      <c r="F331" s="58" t="s">
        <v>698</v>
      </c>
      <c r="G331" s="56"/>
    </row>
    <row r="332" spans="1:7" ht="13.5">
      <c r="A332" s="52">
        <v>24</v>
      </c>
      <c r="B332" s="72" t="s">
        <v>696</v>
      </c>
      <c r="C332" s="72" t="s">
        <v>181</v>
      </c>
      <c r="D332" s="72">
        <v>2492</v>
      </c>
      <c r="E332" s="74" t="s">
        <v>699</v>
      </c>
      <c r="F332" s="75" t="s">
        <v>700</v>
      </c>
      <c r="G332" s="76"/>
    </row>
    <row r="333" spans="1:7" ht="13.5">
      <c r="A333" s="47">
        <v>25</v>
      </c>
      <c r="B333" s="67" t="s">
        <v>701</v>
      </c>
      <c r="C333" s="67" t="s">
        <v>702</v>
      </c>
      <c r="D333" s="67">
        <v>2501</v>
      </c>
      <c r="E333" s="68" t="s">
        <v>703</v>
      </c>
      <c r="F333" s="69" t="s">
        <v>704</v>
      </c>
      <c r="G333" s="70"/>
    </row>
    <row r="334" spans="1:7" ht="13.5">
      <c r="A334" s="52">
        <v>25</v>
      </c>
      <c r="B334" s="66" t="s">
        <v>701</v>
      </c>
      <c r="C334" s="66" t="s">
        <v>702</v>
      </c>
      <c r="D334" s="66">
        <v>2502</v>
      </c>
      <c r="E334" s="71" t="s">
        <v>705</v>
      </c>
      <c r="F334" s="58" t="s">
        <v>706</v>
      </c>
      <c r="G334" s="56"/>
    </row>
    <row r="335" spans="1:7" ht="13.5">
      <c r="A335" s="52">
        <v>25</v>
      </c>
      <c r="B335" s="66" t="s">
        <v>701</v>
      </c>
      <c r="C335" s="66" t="s">
        <v>707</v>
      </c>
      <c r="D335" s="66">
        <v>2503</v>
      </c>
      <c r="E335" s="62" t="s">
        <v>708</v>
      </c>
      <c r="F335" s="58" t="s">
        <v>709</v>
      </c>
      <c r="G335" s="56"/>
    </row>
    <row r="336" spans="1:7" ht="13.5">
      <c r="A336" s="52">
        <v>25</v>
      </c>
      <c r="B336" s="72" t="s">
        <v>701</v>
      </c>
      <c r="C336" s="72" t="s">
        <v>707</v>
      </c>
      <c r="D336" s="72">
        <v>2504</v>
      </c>
      <c r="E336" s="74" t="s">
        <v>710</v>
      </c>
      <c r="F336" s="75" t="s">
        <v>711</v>
      </c>
      <c r="G336" s="76"/>
    </row>
    <row r="337" spans="1:7" ht="13.5">
      <c r="A337" s="47">
        <v>26</v>
      </c>
      <c r="B337" s="66" t="s">
        <v>712</v>
      </c>
      <c r="C337" s="66" t="s">
        <v>713</v>
      </c>
      <c r="D337" s="66">
        <v>2601</v>
      </c>
      <c r="E337" s="62" t="s">
        <v>714</v>
      </c>
      <c r="F337" s="58" t="s">
        <v>715</v>
      </c>
      <c r="G337" s="56"/>
    </row>
    <row r="338" spans="1:7" ht="13.5">
      <c r="A338" s="52">
        <v>26</v>
      </c>
      <c r="B338" s="66" t="s">
        <v>712</v>
      </c>
      <c r="C338" s="66" t="s">
        <v>713</v>
      </c>
      <c r="D338" s="66">
        <v>2602</v>
      </c>
      <c r="E338" s="62" t="s">
        <v>716</v>
      </c>
      <c r="F338" s="58" t="s">
        <v>717</v>
      </c>
      <c r="G338" s="56"/>
    </row>
    <row r="339" spans="1:7" ht="13.5">
      <c r="A339" s="52">
        <v>26</v>
      </c>
      <c r="B339" s="66" t="s">
        <v>712</v>
      </c>
      <c r="C339" s="66" t="s">
        <v>713</v>
      </c>
      <c r="D339" s="66">
        <v>2603</v>
      </c>
      <c r="E339" s="62" t="s">
        <v>718</v>
      </c>
      <c r="F339" s="58" t="s">
        <v>719</v>
      </c>
      <c r="G339" s="56"/>
    </row>
    <row r="340" spans="1:7" ht="13.5">
      <c r="A340" s="52">
        <v>26</v>
      </c>
      <c r="B340" s="66" t="s">
        <v>712</v>
      </c>
      <c r="C340" s="66" t="s">
        <v>713</v>
      </c>
      <c r="D340" s="66">
        <v>2604</v>
      </c>
      <c r="E340" s="62" t="s">
        <v>461</v>
      </c>
      <c r="F340" s="58" t="s">
        <v>720</v>
      </c>
      <c r="G340" s="56"/>
    </row>
    <row r="341" spans="1:7" ht="13.5">
      <c r="A341" s="52">
        <v>26</v>
      </c>
      <c r="B341" s="66" t="s">
        <v>712</v>
      </c>
      <c r="C341" s="66" t="s">
        <v>713</v>
      </c>
      <c r="D341" s="66">
        <v>2605</v>
      </c>
      <c r="E341" s="62" t="s">
        <v>721</v>
      </c>
      <c r="F341" s="58" t="s">
        <v>722</v>
      </c>
      <c r="G341" s="56"/>
    </row>
    <row r="342" spans="1:7" ht="13.5">
      <c r="A342" s="52">
        <v>26</v>
      </c>
      <c r="B342" s="66" t="s">
        <v>712</v>
      </c>
      <c r="C342" s="66" t="s">
        <v>713</v>
      </c>
      <c r="D342" s="66">
        <v>2606</v>
      </c>
      <c r="E342" s="62" t="s">
        <v>723</v>
      </c>
      <c r="F342" s="58" t="s">
        <v>724</v>
      </c>
      <c r="G342" s="56"/>
    </row>
    <row r="343" spans="1:7" ht="13.5">
      <c r="A343" s="52">
        <v>26</v>
      </c>
      <c r="B343" s="66" t="s">
        <v>712</v>
      </c>
      <c r="C343" s="66" t="s">
        <v>713</v>
      </c>
      <c r="D343" s="66">
        <v>2607</v>
      </c>
      <c r="E343" s="62" t="s">
        <v>725</v>
      </c>
      <c r="F343" s="58" t="s">
        <v>726</v>
      </c>
      <c r="G343" s="56"/>
    </row>
    <row r="344" spans="1:7" ht="13.5">
      <c r="A344" s="52">
        <v>26</v>
      </c>
      <c r="B344" s="66" t="s">
        <v>712</v>
      </c>
      <c r="C344" s="66" t="s">
        <v>713</v>
      </c>
      <c r="D344" s="66">
        <v>2608</v>
      </c>
      <c r="E344" s="62" t="s">
        <v>727</v>
      </c>
      <c r="F344" s="58" t="s">
        <v>728</v>
      </c>
      <c r="G344" s="56"/>
    </row>
    <row r="345" spans="1:7" ht="13.5">
      <c r="A345" s="52">
        <v>26</v>
      </c>
      <c r="B345" s="66" t="s">
        <v>712</v>
      </c>
      <c r="C345" s="66" t="s">
        <v>713</v>
      </c>
      <c r="D345" s="66">
        <v>2609</v>
      </c>
      <c r="E345" s="62" t="s">
        <v>729</v>
      </c>
      <c r="F345" s="58" t="s">
        <v>730</v>
      </c>
      <c r="G345" s="56"/>
    </row>
    <row r="346" spans="1:7" ht="13.5">
      <c r="A346" s="52">
        <v>26</v>
      </c>
      <c r="B346" s="66" t="s">
        <v>712</v>
      </c>
      <c r="C346" s="66" t="s">
        <v>713</v>
      </c>
      <c r="D346" s="66">
        <v>2610</v>
      </c>
      <c r="E346" s="62" t="s">
        <v>731</v>
      </c>
      <c r="F346" s="58" t="s">
        <v>732</v>
      </c>
      <c r="G346" s="56"/>
    </row>
    <row r="347" spans="1:7" ht="13.5">
      <c r="A347" s="52">
        <v>26</v>
      </c>
      <c r="B347" s="66" t="s">
        <v>712</v>
      </c>
      <c r="C347" s="66" t="s">
        <v>713</v>
      </c>
      <c r="D347" s="66">
        <v>2611</v>
      </c>
      <c r="E347" s="62" t="s">
        <v>733</v>
      </c>
      <c r="F347" s="58" t="s">
        <v>734</v>
      </c>
      <c r="G347" s="56"/>
    </row>
    <row r="348" spans="1:7" ht="13.5">
      <c r="A348" s="52">
        <v>27</v>
      </c>
      <c r="B348" s="66"/>
      <c r="C348" s="66"/>
      <c r="D348" s="66">
        <v>2700</v>
      </c>
      <c r="E348" s="62"/>
      <c r="F348" s="58"/>
      <c r="G348" s="56"/>
    </row>
    <row r="349" spans="1:7" ht="13.5">
      <c r="A349" s="52">
        <v>27</v>
      </c>
      <c r="B349" s="66"/>
      <c r="C349" s="66"/>
      <c r="D349" s="66">
        <v>2701</v>
      </c>
      <c r="E349" s="62"/>
      <c r="F349" s="58"/>
      <c r="G349" s="56"/>
    </row>
    <row r="350" spans="1:7" ht="13.5">
      <c r="A350" s="52">
        <v>27</v>
      </c>
      <c r="B350" s="66"/>
      <c r="C350" s="66"/>
      <c r="D350" s="66">
        <v>2702</v>
      </c>
      <c r="E350" s="62"/>
      <c r="F350" s="58"/>
      <c r="G350" s="56"/>
    </row>
    <row r="351" spans="1:7" ht="14.25" thickBot="1">
      <c r="A351" s="86">
        <v>27</v>
      </c>
      <c r="B351" s="87"/>
      <c r="C351" s="87"/>
      <c r="D351" s="87">
        <v>2703</v>
      </c>
      <c r="E351" s="88"/>
      <c r="F351" s="89"/>
      <c r="G351" s="90"/>
    </row>
  </sheetData>
  <phoneticPr fontId="1"/>
  <conditionalFormatting sqref="A2:A350">
    <cfRule type="expression" dxfId="0" priority="1" stopIfTrue="1">
      <formula>MOD(A2,2)=0</formula>
    </cfRule>
  </conditionalFormatting>
  <pageMargins left="0.62" right="0.3" top="0.38" bottom="0.3" header="0.2" footer="0.21"/>
  <pageSetup paperSize="9" scale="105" orientation="portrait" r:id="rId1"/>
  <headerFooter alignWithMargins="0"/>
  <rowBreaks count="2" manualBreakCount="2">
    <brk id="160" max="6" man="1"/>
    <brk id="24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地区理事出力用(感想画)</vt:lpstr>
      <vt:lpstr>出品者リスト貼付用</vt:lpstr>
      <vt:lpstr>出品数貼付用</vt:lpstr>
      <vt:lpstr>コード</vt:lpstr>
      <vt:lpstr>コード!Print_Area</vt:lpstr>
      <vt:lpstr>出品者リスト貼付用!Print_Area</vt:lpstr>
      <vt:lpstr>出品数貼付用!Print_Area</vt:lpstr>
      <vt:lpstr>'地区理事出力用(感想画)'!Print_Area</vt:lpstr>
      <vt:lpstr>出品者リスト貼付用!Print_Titles</vt:lpstr>
      <vt:lpstr>参照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2024-06-19T06:00:15Z</dcterms:modified>
</cp:coreProperties>
</file>